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cvarova\Desktop\"/>
    </mc:Choice>
  </mc:AlternateContent>
  <xr:revisionPtr revIDLastSave="0" documentId="8_{B40D6C80-5F70-49B4-8E6C-F7CAC3C247B7}" xr6:coauthVersionLast="36" xr6:coauthVersionMax="36" xr10:uidLastSave="{00000000-0000-0000-0000-000000000000}"/>
  <bookViews>
    <workbookView xWindow="10305" yWindow="45" windowWidth="10200" windowHeight="8265" xr2:uid="{00000000-000D-0000-FFFF-FFFF00000000}"/>
  </bookViews>
  <sheets>
    <sheet name="Objednávkový formulár - TT" sheetId="1" r:id="rId1"/>
    <sheet name="Orientačný cenník" sheetId="2" r:id="rId2"/>
  </sheets>
  <definedNames>
    <definedName name="_xlnm.Print_Area" localSheetId="0">'Objednávkový formulár - TT'!$A$1:$S$160</definedName>
    <definedName name="_xlnm.Print_Area" localSheetId="1">'Orientačný cenník'!$A$1:$F$33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3" i="1" l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32" i="1"/>
  <c r="E133" i="1"/>
  <c r="L133" i="1" s="1"/>
  <c r="E134" i="1"/>
  <c r="L134" i="1"/>
  <c r="E135" i="1"/>
  <c r="L135" i="1" s="1"/>
  <c r="E136" i="1"/>
  <c r="L136" i="1" s="1"/>
  <c r="E137" i="1"/>
  <c r="L137" i="1"/>
  <c r="E138" i="1"/>
  <c r="L138" i="1" s="1"/>
  <c r="E139" i="1"/>
  <c r="L139" i="1"/>
  <c r="E140" i="1"/>
  <c r="L140" i="1" s="1"/>
  <c r="E141" i="1"/>
  <c r="L141" i="1"/>
  <c r="E142" i="1"/>
  <c r="L142" i="1" s="1"/>
  <c r="E143" i="1"/>
  <c r="L143" i="1"/>
  <c r="E144" i="1"/>
  <c r="L144" i="1" s="1"/>
  <c r="E145" i="1"/>
  <c r="L145" i="1"/>
  <c r="E146" i="1"/>
  <c r="L146" i="1" s="1"/>
  <c r="E147" i="1"/>
  <c r="L147" i="1" s="1"/>
  <c r="E148" i="1"/>
  <c r="L148" i="1" s="1"/>
  <c r="E149" i="1"/>
  <c r="L149" i="1" s="1"/>
  <c r="E150" i="1"/>
  <c r="L150" i="1"/>
  <c r="E151" i="1"/>
  <c r="L151" i="1" s="1"/>
  <c r="E132" i="1"/>
  <c r="L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32" i="1"/>
  <c r="B146" i="1"/>
  <c r="B147" i="1"/>
  <c r="B148" i="1"/>
  <c r="B149" i="1"/>
  <c r="B150" i="1"/>
  <c r="B151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32" i="1"/>
  <c r="I128" i="1"/>
  <c r="G126" i="1"/>
  <c r="G125" i="1"/>
  <c r="G124" i="1"/>
  <c r="G123" i="1"/>
  <c r="G122" i="1"/>
  <c r="K120" i="1"/>
  <c r="J120" i="1"/>
  <c r="I120" i="1"/>
  <c r="K119" i="1"/>
  <c r="J119" i="1"/>
  <c r="I119" i="1"/>
  <c r="K118" i="1"/>
  <c r="J118" i="1"/>
  <c r="I118" i="1"/>
  <c r="K117" i="1"/>
  <c r="J117" i="1"/>
  <c r="I117" i="1"/>
  <c r="K116" i="1"/>
  <c r="J116" i="1"/>
  <c r="I116" i="1"/>
  <c r="K113" i="1"/>
  <c r="J113" i="1"/>
  <c r="I113" i="1"/>
  <c r="K112" i="1"/>
  <c r="J112" i="1"/>
  <c r="I112" i="1"/>
  <c r="K111" i="1"/>
  <c r="J111" i="1"/>
  <c r="I111" i="1"/>
  <c r="K110" i="1"/>
  <c r="J110" i="1"/>
  <c r="I110" i="1"/>
  <c r="K109" i="1"/>
  <c r="J109" i="1"/>
  <c r="I109" i="1"/>
  <c r="K108" i="1"/>
  <c r="J108" i="1"/>
  <c r="I108" i="1"/>
  <c r="K107" i="1"/>
  <c r="J107" i="1"/>
  <c r="I107" i="1"/>
  <c r="K106" i="1"/>
  <c r="J106" i="1"/>
  <c r="I106" i="1"/>
  <c r="K105" i="1"/>
  <c r="J105" i="1"/>
  <c r="I105" i="1"/>
  <c r="K104" i="1"/>
  <c r="J104" i="1"/>
  <c r="I104" i="1"/>
  <c r="K103" i="1"/>
  <c r="J103" i="1"/>
  <c r="I103" i="1"/>
  <c r="K102" i="1"/>
  <c r="J102" i="1"/>
  <c r="I102" i="1"/>
  <c r="K101" i="1"/>
  <c r="J101" i="1"/>
  <c r="I101" i="1"/>
  <c r="K100" i="1"/>
  <c r="J100" i="1"/>
  <c r="I100" i="1"/>
  <c r="K99" i="1"/>
  <c r="J99" i="1"/>
  <c r="I99" i="1"/>
  <c r="K98" i="1"/>
  <c r="J98" i="1"/>
  <c r="I98" i="1"/>
  <c r="K97" i="1"/>
  <c r="J97" i="1"/>
  <c r="I97" i="1"/>
  <c r="K96" i="1"/>
  <c r="J96" i="1"/>
  <c r="I96" i="1"/>
  <c r="K95" i="1"/>
  <c r="J95" i="1"/>
  <c r="I95" i="1"/>
  <c r="K94" i="1"/>
  <c r="J94" i="1"/>
  <c r="I94" i="1"/>
  <c r="K93" i="1"/>
  <c r="J93" i="1"/>
  <c r="I93" i="1"/>
  <c r="K92" i="1"/>
  <c r="J92" i="1"/>
  <c r="I92" i="1"/>
  <c r="K91" i="1"/>
  <c r="J91" i="1"/>
  <c r="I91" i="1"/>
  <c r="K90" i="1"/>
  <c r="J90" i="1"/>
  <c r="I90" i="1"/>
  <c r="K89" i="1"/>
  <c r="J89" i="1"/>
  <c r="I89" i="1"/>
  <c r="K88" i="1"/>
  <c r="J88" i="1"/>
  <c r="I88" i="1"/>
  <c r="K87" i="1"/>
  <c r="J87" i="1"/>
  <c r="I87" i="1"/>
  <c r="K86" i="1"/>
  <c r="J86" i="1"/>
  <c r="I86" i="1"/>
  <c r="K85" i="1"/>
  <c r="J85" i="1"/>
  <c r="I85" i="1"/>
  <c r="K84" i="1"/>
  <c r="J84" i="1"/>
  <c r="I84" i="1"/>
  <c r="K83" i="1"/>
  <c r="J83" i="1"/>
  <c r="I83" i="1"/>
  <c r="K82" i="1"/>
  <c r="J82" i="1"/>
  <c r="I82" i="1"/>
  <c r="K81" i="1"/>
  <c r="J81" i="1"/>
  <c r="I81" i="1"/>
  <c r="K80" i="1"/>
  <c r="J80" i="1"/>
  <c r="I80" i="1"/>
  <c r="K79" i="1"/>
  <c r="J79" i="1"/>
  <c r="I79" i="1"/>
  <c r="K78" i="1"/>
  <c r="J78" i="1"/>
  <c r="I78" i="1"/>
  <c r="K77" i="1"/>
  <c r="J77" i="1"/>
  <c r="I77" i="1"/>
  <c r="K76" i="1"/>
  <c r="J76" i="1"/>
  <c r="I76" i="1"/>
  <c r="K75" i="1"/>
  <c r="J75" i="1"/>
  <c r="I75" i="1"/>
  <c r="K74" i="1"/>
  <c r="J74" i="1"/>
  <c r="I74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K64" i="1"/>
  <c r="J64" i="1"/>
  <c r="I64" i="1"/>
  <c r="K63" i="1"/>
  <c r="J63" i="1"/>
  <c r="I63" i="1"/>
  <c r="K62" i="1"/>
  <c r="J62" i="1"/>
  <c r="I62" i="1"/>
  <c r="K61" i="1"/>
  <c r="J61" i="1"/>
  <c r="I61" i="1"/>
  <c r="K60" i="1"/>
  <c r="J60" i="1"/>
  <c r="I60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G121" i="1" l="1"/>
  <c r="M152" i="1"/>
  <c r="R152" i="1" s="1"/>
  <c r="R153" i="1" s="1"/>
</calcChain>
</file>

<file path=xl/sharedStrings.xml><?xml version="1.0" encoding="utf-8"?>
<sst xmlns="http://schemas.openxmlformats.org/spreadsheetml/2006/main" count="459" uniqueCount="123">
  <si>
    <t>Objednávateľ :</t>
  </si>
  <si>
    <t>Meno zákazníka ( firma )</t>
  </si>
  <si>
    <t xml:space="preserve">Adresa dodania </t>
  </si>
  <si>
    <t>IČO :</t>
  </si>
  <si>
    <t>Telefon :</t>
  </si>
  <si>
    <t>hranění</t>
  </si>
  <si>
    <t>1.</t>
  </si>
  <si>
    <t>mm</t>
  </si>
  <si>
    <t>ks</t>
  </si>
  <si>
    <t>y - x</t>
  </si>
  <si>
    <t>( vodorovne )</t>
  </si>
  <si>
    <t>m2</t>
  </si>
  <si>
    <t>m</t>
  </si>
  <si>
    <t>}</t>
  </si>
  <si>
    <t>Minimálne rozmery dielca: 80 x 140 mm</t>
  </si>
  <si>
    <t>vrátane odpadu na orez</t>
  </si>
  <si>
    <t>údaj je orientačný</t>
  </si>
  <si>
    <t>PLOŠNÝ MATERIÁL SPOLU:</t>
  </si>
  <si>
    <t>vlastná doprava - samoodber</t>
  </si>
  <si>
    <t>18mm</t>
  </si>
  <si>
    <t>Sem môžete vyplniť dekor , ktorý nenájdete v zozname .</t>
  </si>
  <si>
    <t>Podpis zákazníka:</t>
  </si>
  <si>
    <t>Dekor ABS hrán/ hrúbka</t>
  </si>
  <si>
    <t>Číslo ponuky:</t>
  </si>
  <si>
    <t>CENA ZA MATERIÁL:</t>
  </si>
  <si>
    <t>CENA ZA PRÁCU:</t>
  </si>
  <si>
    <t>SPOLU (s DPH):</t>
  </si>
  <si>
    <t>22/0,4</t>
  </si>
  <si>
    <t>23/2</t>
  </si>
  <si>
    <t>Rozmer dielca je vrátane hrán 710x520 mm a je olepený ABS 23/2mm z dlhej strany a na krátkých stranách je nalepená ABS 22/0,4 mm.</t>
  </si>
  <si>
    <t>HRANA 22/0,4 SPOLU:</t>
  </si>
  <si>
    <t>HRANA 23/0,8 SPOLU:</t>
  </si>
  <si>
    <t>HRANA 23/2 SPOLU:</t>
  </si>
  <si>
    <t>HRANA 43/2 SPOLU:</t>
  </si>
  <si>
    <t>xxxx/DD.MM.RRRR</t>
  </si>
  <si>
    <t>HRANA 28/2 SPOLU:</t>
  </si>
  <si>
    <t>NÁZOV OPERÁCIE</t>
  </si>
  <si>
    <t>KÓD</t>
  </si>
  <si>
    <t>CENA/ MJ</t>
  </si>
  <si>
    <t>JEDNOTKA</t>
  </si>
  <si>
    <t>POČET</t>
  </si>
  <si>
    <t>SPOLU</t>
  </si>
  <si>
    <t>Formátovanie vysoký lesk 1-14 ks</t>
  </si>
  <si>
    <t>Formátovanie vysoký lesk 15 ks a viac</t>
  </si>
  <si>
    <t>Opracovanie na CNC</t>
  </si>
  <si>
    <t>Balenie zákazky</t>
  </si>
  <si>
    <t>Paleta</t>
  </si>
  <si>
    <t>ODPAD VRACIAME V PÁSOCH NAD 1000 mm A V PLNEJ DĹŽKE.</t>
  </si>
  <si>
    <t>DOPRAVA</t>
  </si>
  <si>
    <t>BALENIE</t>
  </si>
  <si>
    <t>Orientačný cenník formátovania a olepovania dielcov</t>
  </si>
  <si>
    <t xml:space="preserve">Démos trade, s.r.o. </t>
  </si>
  <si>
    <t>balenie (3,- €)</t>
  </si>
  <si>
    <t>Príklad:</t>
  </si>
  <si>
    <t>Kontaktné údaje:</t>
  </si>
  <si>
    <t>doprava Démos-trade</t>
  </si>
  <si>
    <t>Odpad vraciame v pásoch nad 1000 mm a v plnej dĺžke</t>
  </si>
  <si>
    <t>Rozmery dielcov zadávajte už po ohranení ABS hranou!</t>
  </si>
  <si>
    <t>Formátovanie 1-15 ks</t>
  </si>
  <si>
    <t>Formátovanie 16 ks a viac</t>
  </si>
  <si>
    <t>Zadná strana</t>
  </si>
  <si>
    <t>Predná strana</t>
  </si>
  <si>
    <t xml:space="preserve">                    Ľavá 
                    strana</t>
  </si>
  <si>
    <t>Pravá 
strana</t>
  </si>
  <si>
    <t>(dlžka)</t>
  </si>
  <si>
    <t>(šírka)</t>
  </si>
  <si>
    <t>(dĺžka)</t>
  </si>
  <si>
    <t>Predná strana 
(dĺžka)</t>
  </si>
  <si>
    <t>Zadná strana
(dĺžka)</t>
  </si>
  <si>
    <t>Ľavá strana
(šírka)</t>
  </si>
  <si>
    <t>Pravá strana
(šírka)</t>
  </si>
  <si>
    <t xml:space="preserve">                    (šírka)</t>
  </si>
  <si>
    <t>Dekor LDTD</t>
  </si>
  <si>
    <t>Dĺžka</t>
  </si>
  <si>
    <t>Šírka</t>
  </si>
  <si>
    <t>Počet</t>
  </si>
  <si>
    <t>Hrúbka</t>
  </si>
  <si>
    <t>Typ hrany</t>
  </si>
  <si>
    <t>Poznámka</t>
  </si>
  <si>
    <t>( zvislo )</t>
  </si>
  <si>
    <t>kusov</t>
  </si>
  <si>
    <t>LDTD</t>
  </si>
  <si>
    <t>10 mm</t>
  </si>
  <si>
    <t>16 mm</t>
  </si>
  <si>
    <t>18 mm</t>
  </si>
  <si>
    <t>25 mm</t>
  </si>
  <si>
    <t>36 mm</t>
  </si>
  <si>
    <t>38 mm</t>
  </si>
  <si>
    <t xml:space="preserve">Zadná, dlhá strana je bez olepenia. </t>
  </si>
  <si>
    <t>DTDL H3012 ST22 COCO BOLO</t>
  </si>
  <si>
    <t>Cenník je platný od 7.12.2015</t>
  </si>
  <si>
    <r>
      <t xml:space="preserve">Formulár na výpočet ceny formátovania a olepovania plošných dielcov
</t>
    </r>
    <r>
      <rPr>
        <b/>
        <u/>
        <sz val="28"/>
        <color indexed="9"/>
        <rFont val="Calibri"/>
        <family val="2"/>
        <charset val="238"/>
      </rPr>
      <t>TRNAVA</t>
    </r>
  </si>
  <si>
    <t>paleta (5,- €; vrátna)</t>
  </si>
  <si>
    <t>Formátovanie 25 dielcov + z 1 tabule</t>
  </si>
  <si>
    <t>Drážka na chrbát</t>
  </si>
  <si>
    <t>Spoj pracovnej dosky bez spoj. skrutiek</t>
  </si>
  <si>
    <t>Duplovaný dielec</t>
  </si>
  <si>
    <t>hod.</t>
  </si>
  <si>
    <t>Olepovanie abs lesklých hrán 23-42 x 1 mm</t>
  </si>
  <si>
    <t>Olepovanie abs lesklých hrán 23 x 1 mm</t>
  </si>
  <si>
    <t>Olepovanie hrany 23-42 x 2 mm</t>
  </si>
  <si>
    <t>Olepovanie hrany 23-42 x 1 mm</t>
  </si>
  <si>
    <t>Olepovanie hrany 23-42 x 0,5 mm</t>
  </si>
  <si>
    <t>Olepovanie hrany do 23 x 2 mm</t>
  </si>
  <si>
    <t xml:space="preserve">Olepovanie hrany do 23 x 1 mm </t>
  </si>
  <si>
    <t xml:space="preserve">Olepovanie hrany do 23 x 0,5 mm </t>
  </si>
  <si>
    <t>Spoj pracovnej dosky na spoj. skrutky</t>
  </si>
  <si>
    <r>
      <t xml:space="preserve">SPOLU </t>
    </r>
    <r>
      <rPr>
        <b/>
        <sz val="10"/>
        <rFont val="Arial"/>
        <family val="2"/>
        <charset val="238"/>
      </rPr>
      <t>(bez DPH)</t>
    </r>
    <r>
      <rPr>
        <b/>
        <sz val="12"/>
        <rFont val="Arial"/>
        <family val="2"/>
        <charset val="238"/>
      </rPr>
      <t>:</t>
    </r>
  </si>
  <si>
    <t>Nitrianska cesta 5, 917 01, Trnava</t>
  </si>
  <si>
    <r>
      <rPr>
        <b/>
        <sz val="11"/>
        <color indexed="30"/>
        <rFont val="Calibri"/>
        <family val="2"/>
        <charset val="238"/>
      </rPr>
      <t>Tel.:</t>
    </r>
    <r>
      <rPr>
        <b/>
        <sz val="11"/>
        <color indexed="40"/>
        <rFont val="Calibri"/>
        <family val="2"/>
        <charset val="238"/>
      </rPr>
      <t xml:space="preserve"> </t>
    </r>
    <r>
      <rPr>
        <sz val="11"/>
        <color indexed="40"/>
        <rFont val="Calibri"/>
        <family val="2"/>
        <charset val="238"/>
      </rPr>
      <t>033 55 45 053</t>
    </r>
    <r>
      <rPr>
        <b/>
        <sz val="11"/>
        <color indexed="40"/>
        <rFont val="Calibri"/>
        <family val="2"/>
        <charset val="238"/>
      </rPr>
      <t xml:space="preserve">, </t>
    </r>
    <r>
      <rPr>
        <b/>
        <sz val="11"/>
        <color indexed="30"/>
        <rFont val="Calibri"/>
        <family val="2"/>
        <charset val="238"/>
      </rPr>
      <t>Fax:</t>
    </r>
    <r>
      <rPr>
        <b/>
        <sz val="11"/>
        <color indexed="40"/>
        <rFont val="Calibri"/>
        <family val="2"/>
        <charset val="238"/>
      </rPr>
      <t xml:space="preserve"> </t>
    </r>
    <r>
      <rPr>
        <sz val="11"/>
        <color indexed="40"/>
        <rFont val="Calibri"/>
        <family val="2"/>
        <charset val="238"/>
      </rPr>
      <t xml:space="preserve">033 28 12 023 </t>
    </r>
  </si>
  <si>
    <r>
      <rPr>
        <b/>
        <sz val="11"/>
        <color indexed="30"/>
        <rFont val="Calibri"/>
        <family val="2"/>
        <charset val="238"/>
      </rPr>
      <t>E-mail</t>
    </r>
    <r>
      <rPr>
        <sz val="11"/>
        <color indexed="30"/>
        <rFont val="Calibri"/>
        <family val="2"/>
        <charset val="238"/>
      </rPr>
      <t xml:space="preserve">: </t>
    </r>
    <r>
      <rPr>
        <sz val="11"/>
        <color indexed="40"/>
        <rFont val="Calibri"/>
        <family val="2"/>
        <charset val="238"/>
      </rPr>
      <t>dispecing.trnava@demos-trade.com</t>
    </r>
  </si>
  <si>
    <t>3 mm</t>
  </si>
  <si>
    <t>4 mm</t>
  </si>
  <si>
    <t>6 mm</t>
  </si>
  <si>
    <t>8 mm</t>
  </si>
  <si>
    <t>12 mm</t>
  </si>
  <si>
    <t>15 mm</t>
  </si>
  <si>
    <t>19 mm</t>
  </si>
  <si>
    <t>22 mm</t>
  </si>
  <si>
    <t>26 mm</t>
  </si>
  <si>
    <t>28 mm</t>
  </si>
  <si>
    <t>40 mm</t>
  </si>
  <si>
    <t>41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</si>
</sst>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EUR&quot;"/>
    <numFmt numFmtId="165" formatCode="#,##0.00\ [$€-1];[Red]\-#,##0.00\ [$€-1]"/>
    <numFmt numFmtId="166" formatCode="_-* #,##0.00\ [$€-1]_-;\-* #,##0.00\ [$€-1]_-;_-* &quot;-&quot;??\ [$€-1]_-;_-@_-"/>
  </numFmts>
  <fonts count="4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9"/>
      <name val="Arial"/>
      <family val="2"/>
      <charset val="238"/>
    </font>
    <font>
      <sz val="9"/>
      <name val="Arial"/>
      <family val="2"/>
      <charset val="238"/>
    </font>
    <font>
      <sz val="11"/>
      <color indexed="30"/>
      <name val="Calibri"/>
      <family val="2"/>
      <charset val="238"/>
    </font>
    <font>
      <b/>
      <sz val="22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1"/>
      <color indexed="40"/>
      <name val="Calibri"/>
      <family val="2"/>
      <charset val="238"/>
    </font>
    <font>
      <b/>
      <sz val="11"/>
      <color indexed="30"/>
      <name val="Calibri"/>
      <family val="2"/>
      <charset val="238"/>
    </font>
    <font>
      <sz val="11"/>
      <color indexed="40"/>
      <name val="Calibri"/>
      <family val="2"/>
      <charset val="238"/>
    </font>
    <font>
      <b/>
      <u/>
      <sz val="28"/>
      <color indexed="9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9"/>
      <color rgb="FF0070C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color rgb="FF0099FF"/>
      <name val="Calibri"/>
      <family val="2"/>
      <charset val="238"/>
      <scheme val="minor"/>
    </font>
    <font>
      <sz val="11"/>
      <color rgb="FF0099FF"/>
      <name val="Calibri"/>
      <family val="2"/>
      <charset val="238"/>
      <scheme val="minor"/>
    </font>
    <font>
      <sz val="10"/>
      <color theme="0"/>
      <name val="Arial Black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72"/>
      <name val="Calibri"/>
      <family val="2"/>
      <charset val="238"/>
      <scheme val="minor"/>
    </font>
    <font>
      <b/>
      <sz val="28"/>
      <color theme="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CF2F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41A3FD"/>
        <bgColor indexed="64"/>
      </patternFill>
    </fill>
    <fill>
      <patternFill patternType="solid">
        <fgColor rgb="FF0070C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</cellStyleXfs>
  <cellXfs count="20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right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4" fillId="3" borderId="3" xfId="0" applyNumberFormat="1" applyFon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17" fillId="2" borderId="0" xfId="1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/>
    </xf>
    <xf numFmtId="0" fontId="18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18" fillId="2" borderId="0" xfId="0" applyFont="1" applyFill="1"/>
    <xf numFmtId="0" fontId="7" fillId="2" borderId="0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0" fillId="2" borderId="0" xfId="0" applyFill="1" applyProtection="1"/>
    <xf numFmtId="0" fontId="2" fillId="2" borderId="0" xfId="0" applyFont="1" applyFill="1" applyAlignment="1" applyProtection="1">
      <alignment vertical="center"/>
    </xf>
    <xf numFmtId="0" fontId="19" fillId="2" borderId="0" xfId="0" applyFont="1" applyFill="1" applyProtection="1"/>
    <xf numFmtId="0" fontId="19" fillId="2" borderId="3" xfId="0" applyFont="1" applyFill="1" applyBorder="1" applyAlignment="1" applyProtection="1">
      <alignment horizontal="center" vertical="center"/>
    </xf>
    <xf numFmtId="49" fontId="19" fillId="2" borderId="3" xfId="0" applyNumberFormat="1" applyFont="1" applyFill="1" applyBorder="1" applyAlignment="1" applyProtection="1">
      <alignment horizontal="center" vertical="center"/>
    </xf>
    <xf numFmtId="0" fontId="19" fillId="2" borderId="3" xfId="0" applyFont="1" applyFill="1" applyBorder="1" applyProtection="1"/>
    <xf numFmtId="0" fontId="20" fillId="2" borderId="0" xfId="0" applyFont="1" applyFill="1" applyProtection="1"/>
    <xf numFmtId="0" fontId="21" fillId="0" borderId="5" xfId="0" applyFont="1" applyBorder="1" applyProtection="1"/>
    <xf numFmtId="0" fontId="21" fillId="2" borderId="5" xfId="0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4" borderId="3" xfId="0" applyFill="1" applyBorder="1"/>
    <xf numFmtId="0" fontId="22" fillId="4" borderId="3" xfId="0" applyFont="1" applyFill="1" applyBorder="1" applyAlignment="1">
      <alignment vertical="center"/>
    </xf>
    <xf numFmtId="0" fontId="0" fillId="2" borderId="7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23" fillId="2" borderId="0" xfId="0" applyFont="1" applyFill="1" applyAlignment="1">
      <alignment horizontal="right"/>
    </xf>
    <xf numFmtId="0" fontId="19" fillId="2" borderId="0" xfId="0" applyFont="1" applyFill="1" applyAlignment="1" applyProtection="1"/>
    <xf numFmtId="49" fontId="18" fillId="5" borderId="3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2" xfId="0" applyFont="1" applyFill="1" applyBorder="1"/>
    <xf numFmtId="0" fontId="24" fillId="2" borderId="8" xfId="0" applyFont="1" applyFill="1" applyBorder="1" applyAlignment="1">
      <alignment horizontal="center"/>
    </xf>
    <xf numFmtId="0" fontId="0" fillId="2" borderId="0" xfId="0" applyFont="1" applyFill="1" applyProtection="1"/>
    <xf numFmtId="0" fontId="21" fillId="2" borderId="0" xfId="0" applyFont="1" applyFill="1" applyAlignment="1" applyProtection="1">
      <alignment horizontal="right"/>
    </xf>
    <xf numFmtId="0" fontId="21" fillId="2" borderId="0" xfId="0" applyFont="1" applyFill="1" applyProtection="1"/>
    <xf numFmtId="0" fontId="21" fillId="2" borderId="0" xfId="0" applyFont="1" applyFill="1" applyAlignment="1" applyProtection="1">
      <alignment horizontal="center"/>
    </xf>
    <xf numFmtId="0" fontId="21" fillId="2" borderId="0" xfId="0" applyFont="1" applyFill="1" applyBorder="1" applyAlignment="1" applyProtection="1">
      <alignment horizontal="center"/>
    </xf>
    <xf numFmtId="1" fontId="21" fillId="2" borderId="0" xfId="0" applyNumberFormat="1" applyFont="1" applyFill="1" applyAlignment="1" applyProtection="1">
      <alignment horizontal="center"/>
    </xf>
    <xf numFmtId="0" fontId="19" fillId="2" borderId="3" xfId="0" applyFont="1" applyFill="1" applyBorder="1" applyAlignment="1" applyProtection="1">
      <alignment vertical="center"/>
    </xf>
    <xf numFmtId="0" fontId="19" fillId="2" borderId="3" xfId="0" applyFont="1" applyFill="1" applyBorder="1" applyAlignment="1" applyProtection="1">
      <alignment horizontal="center"/>
    </xf>
    <xf numFmtId="0" fontId="0" fillId="5" borderId="3" xfId="0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49" fontId="0" fillId="4" borderId="3" xfId="0" applyNumberFormat="1" applyFont="1" applyFill="1" applyBorder="1" applyAlignment="1" applyProtection="1">
      <alignment horizontal="center"/>
      <protection locked="0"/>
    </xf>
    <xf numFmtId="0" fontId="18" fillId="5" borderId="3" xfId="0" applyFont="1" applyFill="1" applyBorder="1" applyAlignment="1" applyProtection="1">
      <alignment horizontal="center"/>
      <protection locked="0"/>
    </xf>
    <xf numFmtId="0" fontId="0" fillId="4" borderId="3" xfId="0" applyFont="1" applyFill="1" applyBorder="1" applyAlignment="1" applyProtection="1">
      <alignment horizontal="center"/>
      <protection locked="0"/>
    </xf>
    <xf numFmtId="0" fontId="25" fillId="2" borderId="0" xfId="0" applyFont="1" applyFill="1"/>
    <xf numFmtId="0" fontId="26" fillId="2" borderId="0" xfId="0" applyFont="1" applyFill="1"/>
    <xf numFmtId="0" fontId="26" fillId="2" borderId="0" xfId="0" applyFont="1" applyFill="1" applyProtection="1"/>
    <xf numFmtId="0" fontId="26" fillId="2" borderId="0" xfId="0" applyFont="1" applyFill="1" applyAlignment="1" applyProtection="1">
      <alignment horizontal="right"/>
    </xf>
    <xf numFmtId="0" fontId="27" fillId="2" borderId="0" xfId="0" applyFont="1" applyFill="1" applyAlignment="1" applyProtection="1">
      <alignment vertical="center" wrapText="1"/>
    </xf>
    <xf numFmtId="0" fontId="28" fillId="2" borderId="0" xfId="0" applyFont="1" applyFill="1" applyAlignment="1" applyProtection="1">
      <alignment vertical="center" wrapText="1"/>
    </xf>
    <xf numFmtId="0" fontId="16" fillId="2" borderId="0" xfId="0" applyFont="1" applyFill="1" applyBorder="1" applyAlignment="1"/>
    <xf numFmtId="0" fontId="29" fillId="2" borderId="9" xfId="0" applyFont="1" applyFill="1" applyBorder="1" applyAlignment="1"/>
    <xf numFmtId="0" fontId="29" fillId="2" borderId="10" xfId="0" applyFont="1" applyFill="1" applyBorder="1" applyAlignment="1"/>
    <xf numFmtId="0" fontId="29" fillId="2" borderId="11" xfId="0" applyFont="1" applyFill="1" applyBorder="1" applyAlignment="1"/>
    <xf numFmtId="0" fontId="29" fillId="2" borderId="12" xfId="0" applyFont="1" applyFill="1" applyBorder="1" applyAlignment="1"/>
    <xf numFmtId="0" fontId="29" fillId="2" borderId="0" xfId="0" applyFont="1" applyFill="1" applyBorder="1" applyAlignment="1"/>
    <xf numFmtId="0" fontId="29" fillId="2" borderId="13" xfId="0" applyFont="1" applyFill="1" applyBorder="1" applyAlignment="1"/>
    <xf numFmtId="0" fontId="29" fillId="2" borderId="14" xfId="0" applyFont="1" applyFill="1" applyBorder="1" applyAlignment="1"/>
    <xf numFmtId="0" fontId="29" fillId="2" borderId="15" xfId="0" applyFont="1" applyFill="1" applyBorder="1" applyAlignment="1"/>
    <xf numFmtId="0" fontId="0" fillId="2" borderId="0" xfId="0" applyFont="1" applyFill="1" applyBorder="1" applyAlignment="1"/>
    <xf numFmtId="0" fontId="0" fillId="2" borderId="12" xfId="0" applyFont="1" applyFill="1" applyBorder="1" applyAlignment="1"/>
    <xf numFmtId="0" fontId="30" fillId="2" borderId="0" xfId="0" applyFont="1" applyFill="1" applyBorder="1" applyAlignment="1"/>
    <xf numFmtId="0" fontId="31" fillId="2" borderId="16" xfId="0" applyFont="1" applyFill="1" applyBorder="1" applyAlignment="1">
      <alignment horizontal="center" wrapText="1"/>
    </xf>
    <xf numFmtId="0" fontId="31" fillId="2" borderId="2" xfId="0" applyFont="1" applyFill="1" applyBorder="1" applyAlignment="1">
      <alignment horizontal="center" wrapText="1"/>
    </xf>
    <xf numFmtId="0" fontId="31" fillId="2" borderId="8" xfId="0" applyFont="1" applyFill="1" applyBorder="1" applyAlignment="1">
      <alignment horizontal="center" wrapText="1"/>
    </xf>
    <xf numFmtId="0" fontId="0" fillId="2" borderId="0" xfId="0" applyFont="1" applyFill="1"/>
    <xf numFmtId="0" fontId="0" fillId="2" borderId="17" xfId="0" applyFont="1" applyFill="1" applyBorder="1" applyAlignment="1"/>
    <xf numFmtId="0" fontId="0" fillId="2" borderId="14" xfId="0" applyFont="1" applyFill="1" applyBorder="1" applyAlignment="1"/>
    <xf numFmtId="49" fontId="32" fillId="2" borderId="18" xfId="0" applyNumberFormat="1" applyFont="1" applyFill="1" applyBorder="1" applyAlignment="1" applyProtection="1">
      <alignment horizontal="left" vertical="center"/>
      <protection locked="0"/>
    </xf>
    <xf numFmtId="0" fontId="21" fillId="2" borderId="19" xfId="0" applyFont="1" applyFill="1" applyBorder="1" applyAlignment="1">
      <alignment horizontal="center"/>
    </xf>
    <xf numFmtId="0" fontId="1" fillId="2" borderId="0" xfId="0" applyNumberFormat="1" applyFont="1" applyFill="1" applyAlignment="1">
      <alignment horizontal="right"/>
    </xf>
    <xf numFmtId="49" fontId="32" fillId="2" borderId="18" xfId="0" applyNumberFormat="1" applyFont="1" applyFill="1" applyBorder="1" applyAlignment="1" applyProtection="1">
      <alignment horizontal="left" vertical="center"/>
      <protection locked="0"/>
    </xf>
    <xf numFmtId="0" fontId="0" fillId="2" borderId="3" xfId="0" applyFill="1" applyBorder="1"/>
    <xf numFmtId="0" fontId="0" fillId="2" borderId="20" xfId="0" applyFill="1" applyBorder="1" applyAlignment="1" applyProtection="1">
      <alignment horizontal="center"/>
    </xf>
    <xf numFmtId="0" fontId="0" fillId="2" borderId="21" xfId="0" applyFill="1" applyBorder="1" applyAlignment="1" applyProtection="1">
      <alignment horizontal="center"/>
    </xf>
    <xf numFmtId="0" fontId="0" fillId="0" borderId="22" xfId="0" applyBorder="1" applyAlignment="1" applyProtection="1">
      <alignment horizontal="left"/>
    </xf>
    <xf numFmtId="0" fontId="0" fillId="2" borderId="23" xfId="0" applyFill="1" applyBorder="1" applyAlignment="1" applyProtection="1">
      <alignment horizontal="center"/>
    </xf>
    <xf numFmtId="0" fontId="0" fillId="2" borderId="22" xfId="0" applyFill="1" applyBorder="1" applyAlignment="1" applyProtection="1">
      <alignment horizontal="center"/>
    </xf>
    <xf numFmtId="165" fontId="19" fillId="2" borderId="18" xfId="0" applyNumberFormat="1" applyFont="1" applyFill="1" applyBorder="1" applyAlignment="1" applyProtection="1">
      <alignment horizontal="center"/>
    </xf>
    <xf numFmtId="165" fontId="19" fillId="2" borderId="24" xfId="0" applyNumberFormat="1" applyFont="1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33" fillId="0" borderId="0" xfId="0" applyFont="1" applyAlignment="1">
      <alignment horizontal="right"/>
    </xf>
    <xf numFmtId="0" fontId="34" fillId="2" borderId="0" xfId="0" applyFont="1" applyFill="1" applyProtection="1"/>
    <xf numFmtId="0" fontId="35" fillId="6" borderId="27" xfId="0" applyFont="1" applyFill="1" applyBorder="1" applyAlignment="1" applyProtection="1">
      <alignment horizontal="center"/>
    </xf>
    <xf numFmtId="0" fontId="35" fillId="6" borderId="28" xfId="0" applyFont="1" applyFill="1" applyBorder="1" applyAlignment="1" applyProtection="1">
      <alignment horizontal="center"/>
    </xf>
    <xf numFmtId="0" fontId="0" fillId="0" borderId="29" xfId="0" applyBorder="1"/>
    <xf numFmtId="0" fontId="0" fillId="0" borderId="30" xfId="0" applyBorder="1"/>
    <xf numFmtId="166" fontId="0" fillId="0" borderId="23" xfId="0" applyNumberFormat="1" applyBorder="1" applyAlignment="1" applyProtection="1">
      <alignment horizontal="left"/>
    </xf>
    <xf numFmtId="0" fontId="35" fillId="6" borderId="9" xfId="0" applyFont="1" applyFill="1" applyBorder="1" applyAlignment="1" applyProtection="1"/>
    <xf numFmtId="0" fontId="0" fillId="0" borderId="38" xfId="0" applyBorder="1"/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35" fillId="6" borderId="42" xfId="0" applyFont="1" applyFill="1" applyBorder="1" applyAlignment="1" applyProtection="1">
      <alignment horizontal="center"/>
    </xf>
    <xf numFmtId="0" fontId="21" fillId="0" borderId="43" xfId="0" applyFont="1" applyBorder="1" applyAlignment="1" applyProtection="1"/>
    <xf numFmtId="0" fontId="21" fillId="0" borderId="44" xfId="0" applyFont="1" applyBorder="1" applyAlignment="1" applyProtection="1"/>
    <xf numFmtId="0" fontId="21" fillId="2" borderId="44" xfId="0" applyFont="1" applyFill="1" applyBorder="1" applyAlignment="1" applyProtection="1"/>
    <xf numFmtId="0" fontId="21" fillId="2" borderId="37" xfId="0" applyFont="1" applyFill="1" applyBorder="1" applyAlignment="1" applyProtection="1"/>
    <xf numFmtId="0" fontId="21" fillId="2" borderId="32" xfId="0" applyFont="1" applyFill="1" applyBorder="1" applyAlignment="1" applyProtection="1"/>
    <xf numFmtId="0" fontId="0" fillId="0" borderId="21" xfId="0" applyBorder="1" applyAlignment="1" applyProtection="1"/>
    <xf numFmtId="166" fontId="0" fillId="0" borderId="20" xfId="0" applyNumberFormat="1" applyBorder="1" applyAlignment="1" applyProtection="1"/>
    <xf numFmtId="165" fontId="19" fillId="2" borderId="45" xfId="0" applyNumberFormat="1" applyFont="1" applyFill="1" applyBorder="1" applyAlignment="1" applyProtection="1"/>
    <xf numFmtId="165" fontId="19" fillId="2" borderId="46" xfId="0" applyNumberFormat="1" applyFont="1" applyFill="1" applyBorder="1" applyAlignment="1" applyProtection="1"/>
    <xf numFmtId="0" fontId="0" fillId="0" borderId="22" xfId="0" applyBorder="1" applyAlignment="1" applyProtection="1"/>
    <xf numFmtId="166" fontId="0" fillId="0" borderId="23" xfId="0" applyNumberFormat="1" applyBorder="1" applyAlignment="1" applyProtection="1"/>
    <xf numFmtId="165" fontId="19" fillId="2" borderId="18" xfId="0" applyNumberFormat="1" applyFont="1" applyFill="1" applyBorder="1" applyAlignment="1" applyProtection="1"/>
    <xf numFmtId="165" fontId="19" fillId="2" borderId="24" xfId="0" applyNumberFormat="1" applyFont="1" applyFill="1" applyBorder="1" applyAlignment="1" applyProtection="1"/>
    <xf numFmtId="0" fontId="0" fillId="0" borderId="26" xfId="0" applyBorder="1" applyAlignment="1" applyProtection="1"/>
    <xf numFmtId="166" fontId="0" fillId="0" borderId="25" xfId="0" applyNumberFormat="1" applyBorder="1" applyAlignment="1" applyProtection="1"/>
    <xf numFmtId="165" fontId="19" fillId="2" borderId="47" xfId="0" applyNumberFormat="1" applyFont="1" applyFill="1" applyBorder="1" applyAlignment="1" applyProtection="1"/>
    <xf numFmtId="165" fontId="19" fillId="2" borderId="48" xfId="0" applyNumberFormat="1" applyFont="1" applyFill="1" applyBorder="1" applyAlignment="1" applyProtection="1"/>
    <xf numFmtId="165" fontId="19" fillId="2" borderId="20" xfId="0" applyNumberFormat="1" applyFont="1" applyFill="1" applyBorder="1" applyAlignment="1" applyProtection="1">
      <alignment horizontal="right"/>
    </xf>
    <xf numFmtId="165" fontId="19" fillId="2" borderId="23" xfId="0" applyNumberFormat="1" applyFont="1" applyFill="1" applyBorder="1" applyAlignment="1" applyProtection="1">
      <alignment horizontal="right"/>
    </xf>
    <xf numFmtId="165" fontId="19" fillId="2" borderId="25" xfId="0" applyNumberFormat="1" applyFont="1" applyFill="1" applyBorder="1" applyAlignment="1" applyProtection="1">
      <alignment horizontal="right"/>
    </xf>
    <xf numFmtId="0" fontId="21" fillId="0" borderId="50" xfId="0" applyFont="1" applyBorder="1" applyAlignment="1" applyProtection="1"/>
    <xf numFmtId="0" fontId="0" fillId="0" borderId="51" xfId="0" applyBorder="1" applyAlignment="1" applyProtection="1"/>
    <xf numFmtId="0" fontId="0" fillId="0" borderId="52" xfId="0" applyBorder="1" applyAlignment="1" applyProtection="1"/>
    <xf numFmtId="0" fontId="0" fillId="0" borderId="52" xfId="0" applyBorder="1" applyAlignment="1" applyProtection="1">
      <alignment horizontal="left"/>
    </xf>
    <xf numFmtId="0" fontId="0" fillId="0" borderId="53" xfId="0" applyBorder="1" applyAlignment="1" applyProtection="1">
      <alignment horizontal="left"/>
    </xf>
    <xf numFmtId="0" fontId="21" fillId="2" borderId="43" xfId="0" applyFont="1" applyFill="1" applyBorder="1" applyAlignment="1" applyProtection="1">
      <alignment horizontal="center"/>
    </xf>
    <xf numFmtId="0" fontId="21" fillId="2" borderId="54" xfId="0" applyFont="1" applyFill="1" applyBorder="1" applyAlignment="1" applyProtection="1"/>
    <xf numFmtId="0" fontId="0" fillId="2" borderId="55" xfId="0" applyFill="1" applyBorder="1" applyAlignment="1" applyProtection="1">
      <alignment horizontal="center"/>
    </xf>
    <xf numFmtId="0" fontId="0" fillId="2" borderId="56" xfId="0" applyFill="1" applyBorder="1" applyAlignment="1" applyProtection="1">
      <alignment horizontal="center"/>
    </xf>
    <xf numFmtId="0" fontId="0" fillId="2" borderId="57" xfId="0" applyFill="1" applyBorder="1" applyAlignment="1" applyProtection="1">
      <alignment horizontal="center"/>
    </xf>
    <xf numFmtId="164" fontId="6" fillId="2" borderId="49" xfId="0" applyNumberFormat="1" applyFont="1" applyFill="1" applyBorder="1" applyAlignment="1">
      <alignment horizontal="left" vertical="center"/>
    </xf>
    <xf numFmtId="164" fontId="7" fillId="2" borderId="31" xfId="0" applyNumberFormat="1" applyFont="1" applyFill="1" applyBorder="1" applyAlignment="1">
      <alignment horizontal="right" vertical="center"/>
    </xf>
    <xf numFmtId="164" fontId="7" fillId="2" borderId="32" xfId="0" applyNumberFormat="1" applyFont="1" applyFill="1" applyBorder="1" applyAlignment="1">
      <alignment horizontal="right" vertical="center"/>
    </xf>
    <xf numFmtId="164" fontId="7" fillId="2" borderId="31" xfId="0" applyNumberFormat="1" applyFont="1" applyFill="1" applyBorder="1" applyAlignment="1">
      <alignment horizontal="center" vertical="center"/>
    </xf>
    <xf numFmtId="164" fontId="7" fillId="2" borderId="32" xfId="0" applyNumberFormat="1" applyFont="1" applyFill="1" applyBorder="1" applyAlignment="1">
      <alignment horizontal="center" vertical="center"/>
    </xf>
    <xf numFmtId="0" fontId="20" fillId="2" borderId="0" xfId="0" applyFont="1" applyFill="1" applyAlignment="1" applyProtection="1">
      <alignment horizontal="right"/>
    </xf>
    <xf numFmtId="0" fontId="21" fillId="2" borderId="33" xfId="0" applyNumberFormat="1" applyFont="1" applyFill="1" applyBorder="1" applyAlignment="1">
      <alignment horizontal="center" vertical="center"/>
    </xf>
    <xf numFmtId="0" fontId="21" fillId="2" borderId="34" xfId="0" applyNumberFormat="1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0" fillId="2" borderId="23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37" fillId="7" borderId="1" xfId="0" applyFont="1" applyFill="1" applyBorder="1" applyAlignment="1">
      <alignment horizontal="left" vertical="center"/>
    </xf>
    <xf numFmtId="0" fontId="37" fillId="7" borderId="19" xfId="0" applyFont="1" applyFill="1" applyBorder="1" applyAlignment="1">
      <alignment horizontal="left" vertical="center"/>
    </xf>
    <xf numFmtId="0" fontId="37" fillId="7" borderId="2" xfId="0" applyFont="1" applyFill="1" applyBorder="1" applyAlignment="1">
      <alignment horizontal="left" vertical="center"/>
    </xf>
    <xf numFmtId="0" fontId="37" fillId="7" borderId="8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21" fillId="2" borderId="35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9" xfId="0" applyFont="1" applyFill="1" applyBorder="1" applyAlignment="1">
      <alignment horizontal="center"/>
    </xf>
    <xf numFmtId="49" fontId="32" fillId="2" borderId="18" xfId="0" applyNumberFormat="1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2" borderId="17" xfId="0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0" fontId="30" fillId="2" borderId="0" xfId="0" applyFont="1" applyFill="1" applyBorder="1" applyAlignment="1">
      <alignment horizontal="left" wrapText="1"/>
    </xf>
    <xf numFmtId="0" fontId="30" fillId="2" borderId="12" xfId="0" applyFont="1" applyFill="1" applyBorder="1" applyAlignment="1">
      <alignment horizontal="left" wrapText="1"/>
    </xf>
    <xf numFmtId="3" fontId="36" fillId="5" borderId="12" xfId="0" applyNumberFormat="1" applyFont="1" applyFill="1" applyBorder="1" applyAlignment="1" applyProtection="1">
      <alignment horizontal="center" vertical="center"/>
      <protection locked="0"/>
    </xf>
    <xf numFmtId="3" fontId="36" fillId="5" borderId="0" xfId="0" applyNumberFormat="1" applyFont="1" applyFill="1" applyBorder="1" applyAlignment="1" applyProtection="1">
      <alignment horizontal="center" vertical="center"/>
      <protection locked="0"/>
    </xf>
    <xf numFmtId="3" fontId="36" fillId="5" borderId="13" xfId="0" applyNumberFormat="1" applyFont="1" applyFill="1" applyBorder="1" applyAlignment="1" applyProtection="1">
      <alignment horizontal="center" vertical="center"/>
      <protection locked="0"/>
    </xf>
    <xf numFmtId="3" fontId="36" fillId="5" borderId="17" xfId="0" applyNumberFormat="1" applyFont="1" applyFill="1" applyBorder="1" applyAlignment="1" applyProtection="1">
      <alignment horizontal="center" vertical="center"/>
      <protection locked="0"/>
    </xf>
    <xf numFmtId="3" fontId="36" fillId="5" borderId="14" xfId="0" applyNumberFormat="1" applyFont="1" applyFill="1" applyBorder="1" applyAlignment="1" applyProtection="1">
      <alignment horizontal="center" vertical="center"/>
      <protection locked="0"/>
    </xf>
    <xf numFmtId="3" fontId="36" fillId="5" borderId="15" xfId="0" applyNumberFormat="1" applyFont="1" applyFill="1" applyBorder="1" applyAlignment="1" applyProtection="1">
      <alignment horizontal="center" vertical="center"/>
      <protection locked="0"/>
    </xf>
    <xf numFmtId="0" fontId="37" fillId="7" borderId="3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18" fillId="2" borderId="0" xfId="0" applyFont="1" applyFill="1" applyAlignment="1" applyProtection="1">
      <alignment horizontal="left" vertical="center"/>
    </xf>
    <xf numFmtId="0" fontId="38" fillId="2" borderId="1" xfId="0" applyFont="1" applyFill="1" applyBorder="1" applyAlignment="1" applyProtection="1">
      <alignment horizontal="center" vertical="center"/>
    </xf>
    <xf numFmtId="0" fontId="38" fillId="2" borderId="0" xfId="0" applyFont="1" applyFill="1" applyAlignment="1" applyProtection="1">
      <alignment horizontal="center" vertical="center"/>
    </xf>
    <xf numFmtId="0" fontId="24" fillId="2" borderId="18" xfId="0" applyFont="1" applyFill="1" applyBorder="1" applyAlignment="1">
      <alignment horizontal="center"/>
    </xf>
    <xf numFmtId="0" fontId="21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39" fillId="7" borderId="36" xfId="0" applyFont="1" applyFill="1" applyBorder="1" applyAlignment="1">
      <alignment horizontal="center" vertical="center" wrapText="1"/>
    </xf>
    <xf numFmtId="0" fontId="39" fillId="7" borderId="0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left"/>
    </xf>
    <xf numFmtId="0" fontId="29" fillId="2" borderId="37" xfId="0" applyFont="1" applyFill="1" applyBorder="1" applyAlignment="1">
      <alignment horizontal="left"/>
    </xf>
    <xf numFmtId="0" fontId="29" fillId="2" borderId="32" xfId="0" applyFont="1" applyFill="1" applyBorder="1" applyAlignment="1">
      <alignment horizontal="left"/>
    </xf>
    <xf numFmtId="0" fontId="40" fillId="5" borderId="9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 applyProtection="1">
      <alignment horizontal="center" vertical="center"/>
      <protection locked="0"/>
    </xf>
    <xf numFmtId="0" fontId="40" fillId="5" borderId="11" xfId="0" applyFont="1" applyFill="1" applyBorder="1" applyAlignment="1" applyProtection="1">
      <alignment horizontal="center" vertical="center"/>
      <protection locked="0"/>
    </xf>
    <xf numFmtId="0" fontId="40" fillId="5" borderId="12" xfId="0" applyFont="1" applyFill="1" applyBorder="1" applyAlignment="1" applyProtection="1">
      <alignment horizontal="center" vertical="center"/>
      <protection locked="0"/>
    </xf>
    <xf numFmtId="0" fontId="40" fillId="5" borderId="0" xfId="0" applyFont="1" applyFill="1" applyBorder="1" applyAlignment="1" applyProtection="1">
      <alignment horizontal="center" vertical="center"/>
      <protection locked="0"/>
    </xf>
    <xf numFmtId="0" fontId="40" fillId="5" borderId="13" xfId="0" applyFont="1" applyFill="1" applyBorder="1" applyAlignment="1" applyProtection="1">
      <alignment horizontal="center" vertical="center"/>
      <protection locked="0"/>
    </xf>
    <xf numFmtId="0" fontId="36" fillId="5" borderId="12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 applyProtection="1">
      <alignment horizontal="center" vertical="center"/>
      <protection locked="0"/>
    </xf>
    <xf numFmtId="0" fontId="36" fillId="5" borderId="13" xfId="0" applyFont="1" applyFill="1" applyBorder="1" applyAlignment="1" applyProtection="1">
      <alignment horizontal="center" vertical="center"/>
      <protection locked="0"/>
    </xf>
    <xf numFmtId="0" fontId="41" fillId="5" borderId="12" xfId="0" applyFont="1" applyFill="1" applyBorder="1" applyAlignment="1" applyProtection="1">
      <alignment horizontal="center" vertical="center"/>
      <protection locked="0"/>
    </xf>
    <xf numFmtId="0" fontId="41" fillId="5" borderId="0" xfId="0" applyFont="1" applyFill="1" applyBorder="1" applyAlignment="1" applyProtection="1">
      <alignment horizontal="center" vertical="center"/>
      <protection locked="0"/>
    </xf>
    <xf numFmtId="0" fontId="41" fillId="5" borderId="13" xfId="0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wrapText="1"/>
    </xf>
  </cellXfs>
  <cellStyles count="4">
    <cellStyle name="Hypertextové prepojenie" xfId="1" builtinId="8"/>
    <cellStyle name="Hypertextové prepojenie 2" xfId="2" xr:uid="{00000000-0005-0000-0000-000000000000}"/>
    <cellStyle name="Normálna" xfId="0" builtinId="0"/>
    <cellStyle name="Normálna 2" xfId="3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17</xdr:row>
          <xdr:rowOff>19050</xdr:rowOff>
        </xdr:from>
        <xdr:to>
          <xdr:col>15</xdr:col>
          <xdr:colOff>361950</xdr:colOff>
          <xdr:row>18</xdr:row>
          <xdr:rowOff>0</xdr:rowOff>
        </xdr:to>
        <xdr:sp macro="" textlink="">
          <xdr:nvSpPr>
            <xdr:cNvPr id="1026" name="políčko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18</xdr:row>
          <xdr:rowOff>0</xdr:rowOff>
        </xdr:from>
        <xdr:to>
          <xdr:col>15</xdr:col>
          <xdr:colOff>361950</xdr:colOff>
          <xdr:row>19</xdr:row>
          <xdr:rowOff>0</xdr:rowOff>
        </xdr:to>
        <xdr:sp macro="" textlink="">
          <xdr:nvSpPr>
            <xdr:cNvPr id="1027" name="políčko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18</xdr:row>
          <xdr:rowOff>0</xdr:rowOff>
        </xdr:from>
        <xdr:to>
          <xdr:col>3</xdr:col>
          <xdr:colOff>266700</xdr:colOff>
          <xdr:row>19</xdr:row>
          <xdr:rowOff>0</xdr:rowOff>
        </xdr:to>
        <xdr:sp macro="" textlink="">
          <xdr:nvSpPr>
            <xdr:cNvPr id="1028" name="políčko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17</xdr:row>
          <xdr:rowOff>19050</xdr:rowOff>
        </xdr:from>
        <xdr:to>
          <xdr:col>3</xdr:col>
          <xdr:colOff>266700</xdr:colOff>
          <xdr:row>17</xdr:row>
          <xdr:rowOff>209550</xdr:rowOff>
        </xdr:to>
        <xdr:sp macro="" textlink="">
          <xdr:nvSpPr>
            <xdr:cNvPr id="1029" name="políčko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85295</xdr:colOff>
      <xdr:row>113</xdr:row>
      <xdr:rowOff>206378</xdr:rowOff>
    </xdr:from>
    <xdr:to>
      <xdr:col>2</xdr:col>
      <xdr:colOff>164671</xdr:colOff>
      <xdr:row>124</xdr:row>
      <xdr:rowOff>79382</xdr:rowOff>
    </xdr:to>
    <xdr:sp macro="" textlink="">
      <xdr:nvSpPr>
        <xdr:cNvPr id="2" name="Šípka nado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6314566">
          <a:off x="640919" y="16335379"/>
          <a:ext cx="920754" cy="2032001"/>
        </a:xfrm>
        <a:prstGeom prst="downArrow">
          <a:avLst/>
        </a:prstGeom>
        <a:solidFill>
          <a:srgbClr val="0099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>
          <a:scene3d>
            <a:camera prst="orthographicFront">
              <a:rot lat="0" lon="0" rev="0"/>
            </a:camera>
            <a:lightRig rig="threePt" dir="t"/>
          </a:scene3d>
        </a:bodyPr>
        <a:lstStyle/>
        <a:p>
          <a:pPr algn="l"/>
          <a:r>
            <a:rPr lang="sk-SK" sz="1100" b="1"/>
            <a:t>Pre viac riadkov kliknite na </a:t>
          </a:r>
          <a:r>
            <a:rPr lang="sk-SK" sz="1800" b="1"/>
            <a:t>+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17</xdr:row>
          <xdr:rowOff>19050</xdr:rowOff>
        </xdr:from>
        <xdr:to>
          <xdr:col>15</xdr:col>
          <xdr:colOff>361950</xdr:colOff>
          <xdr:row>18</xdr:row>
          <xdr:rowOff>0</xdr:rowOff>
        </xdr:to>
        <xdr:sp macro="" textlink="">
          <xdr:nvSpPr>
            <xdr:cNvPr id="1030" name="políčko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18</xdr:row>
          <xdr:rowOff>0</xdr:rowOff>
        </xdr:from>
        <xdr:to>
          <xdr:col>15</xdr:col>
          <xdr:colOff>361950</xdr:colOff>
          <xdr:row>19</xdr:row>
          <xdr:rowOff>0</xdr:rowOff>
        </xdr:to>
        <xdr:sp macro="" textlink="">
          <xdr:nvSpPr>
            <xdr:cNvPr id="1031" name="políčko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18</xdr:row>
          <xdr:rowOff>0</xdr:rowOff>
        </xdr:from>
        <xdr:to>
          <xdr:col>3</xdr:col>
          <xdr:colOff>266700</xdr:colOff>
          <xdr:row>19</xdr:row>
          <xdr:rowOff>0</xdr:rowOff>
        </xdr:to>
        <xdr:sp macro="" textlink="">
          <xdr:nvSpPr>
            <xdr:cNvPr id="1032" name="políčko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17</xdr:row>
          <xdr:rowOff>19050</xdr:rowOff>
        </xdr:from>
        <xdr:to>
          <xdr:col>3</xdr:col>
          <xdr:colOff>266700</xdr:colOff>
          <xdr:row>17</xdr:row>
          <xdr:rowOff>209550</xdr:rowOff>
        </xdr:to>
        <xdr:sp macro="" textlink="">
          <xdr:nvSpPr>
            <xdr:cNvPr id="1033" name="políčko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1174750</xdr:colOff>
      <xdr:row>8</xdr:row>
      <xdr:rowOff>88902</xdr:rowOff>
    </xdr:from>
    <xdr:to>
      <xdr:col>3</xdr:col>
      <xdr:colOff>190500</xdr:colOff>
      <xdr:row>13</xdr:row>
      <xdr:rowOff>64757</xdr:rowOff>
    </xdr:to>
    <xdr:pic>
      <xdr:nvPicPr>
        <xdr:cNvPr id="14" name="Obrázok 13" descr="https://encrypted-tbn1.gstatic.com/images?q=tbn:ANd9GcR6dgcQ1FMMCQc7iHiPrr5bZXpUyJkRLk_vRq790RJzuPxWcpj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718635" y="2577142"/>
          <a:ext cx="928355" cy="14763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/>
      </xdr:spPr>
    </xdr:pic>
    <xdr:clientData/>
  </xdr:twoCellAnchor>
  <xdr:twoCellAnchor>
    <xdr:from>
      <xdr:col>0</xdr:col>
      <xdr:colOff>85295</xdr:colOff>
      <xdr:row>113</xdr:row>
      <xdr:rowOff>206378</xdr:rowOff>
    </xdr:from>
    <xdr:to>
      <xdr:col>2</xdr:col>
      <xdr:colOff>164671</xdr:colOff>
      <xdr:row>124</xdr:row>
      <xdr:rowOff>79382</xdr:rowOff>
    </xdr:to>
    <xdr:sp macro="" textlink="">
      <xdr:nvSpPr>
        <xdr:cNvPr id="15" name="Šípka nadol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6314566">
          <a:off x="655206" y="15114592"/>
          <a:ext cx="901704" cy="2041526"/>
        </a:xfrm>
        <a:prstGeom prst="downArrow">
          <a:avLst/>
        </a:prstGeom>
        <a:solidFill>
          <a:srgbClr val="0099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>
          <a:scene3d>
            <a:camera prst="orthographicFront">
              <a:rot lat="0" lon="0" rev="0"/>
            </a:camera>
            <a:lightRig rig="threePt" dir="t"/>
          </a:scene3d>
        </a:bodyPr>
        <a:lstStyle/>
        <a:p>
          <a:pPr algn="l"/>
          <a:r>
            <a:rPr lang="sk-SK" sz="1100" b="1"/>
            <a:t>Pre viac riadkov kliknite na </a:t>
          </a:r>
          <a:r>
            <a:rPr lang="sk-SK" sz="1800" b="1"/>
            <a:t>+</a:t>
          </a:r>
        </a:p>
      </xdr:txBody>
    </xdr:sp>
    <xdr:clientData/>
  </xdr:twoCellAnchor>
  <xdr:twoCellAnchor editAs="oneCell">
    <xdr:from>
      <xdr:col>0</xdr:col>
      <xdr:colOff>266700</xdr:colOff>
      <xdr:row>0</xdr:row>
      <xdr:rowOff>50800</xdr:rowOff>
    </xdr:from>
    <xdr:to>
      <xdr:col>1</xdr:col>
      <xdr:colOff>1673213</xdr:colOff>
      <xdr:row>3</xdr:row>
      <xdr:rowOff>117346</xdr:rowOff>
    </xdr:to>
    <xdr:pic>
      <xdr:nvPicPr>
        <xdr:cNvPr id="16" name="Obrázok 15">
          <a:extLst>
            <a:ext uri="{FF2B5EF4-FFF2-40B4-BE49-F238E27FC236}">
              <a16:creationId xmlns:a16="http://schemas.microsoft.com/office/drawing/2014/main" id="{54C39BD3-83EA-4ABF-A898-DAD2DC38D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50800"/>
          <a:ext cx="1685913" cy="638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29</xdr:row>
      <xdr:rowOff>95250</xdr:rowOff>
    </xdr:from>
    <xdr:to>
      <xdr:col>1</xdr:col>
      <xdr:colOff>1562100</xdr:colOff>
      <xdr:row>31</xdr:row>
      <xdr:rowOff>161925</xdr:rowOff>
    </xdr:to>
    <xdr:pic>
      <xdr:nvPicPr>
        <xdr:cNvPr id="2051" name="Obrázok 1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162675"/>
          <a:ext cx="1466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29</xdr:row>
      <xdr:rowOff>95250</xdr:rowOff>
    </xdr:from>
    <xdr:to>
      <xdr:col>1</xdr:col>
      <xdr:colOff>1562100</xdr:colOff>
      <xdr:row>31</xdr:row>
      <xdr:rowOff>161925</xdr:rowOff>
    </xdr:to>
    <xdr:pic>
      <xdr:nvPicPr>
        <xdr:cNvPr id="2052" name="Obrázok 2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162675"/>
          <a:ext cx="1466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3:AA159"/>
  <sheetViews>
    <sheetView tabSelected="1" view="pageBreakPreview" zoomScale="75" zoomScaleNormal="100" zoomScaleSheetLayoutView="75" workbookViewId="0">
      <selection activeCell="AD19" sqref="AD19"/>
    </sheetView>
  </sheetViews>
  <sheetFormatPr defaultRowHeight="15" outlineLevelRow="1" x14ac:dyDescent="0.25"/>
  <cols>
    <col min="1" max="1" width="4.140625" style="1" customWidth="1"/>
    <col min="2" max="2" width="25.28515625" style="1" customWidth="1"/>
    <col min="3" max="3" width="11.7109375" style="1" customWidth="1"/>
    <col min="4" max="4" width="4.140625" style="1" customWidth="1"/>
    <col min="5" max="5" width="10" style="1" customWidth="1"/>
    <col min="6" max="6" width="3.7109375" style="1" customWidth="1"/>
    <col min="7" max="7" width="6.7109375" style="1" customWidth="1"/>
    <col min="8" max="8" width="3.140625" style="1" customWidth="1"/>
    <col min="9" max="11" width="9.140625" style="1" hidden="1" customWidth="1"/>
    <col min="12" max="12" width="7.28515625" style="1" customWidth="1"/>
    <col min="13" max="13" width="11.85546875" style="1" customWidth="1"/>
    <col min="14" max="14" width="11.28515625" style="1" customWidth="1"/>
    <col min="15" max="15" width="10" style="1" customWidth="1"/>
    <col min="16" max="16" width="10.85546875" style="1" customWidth="1"/>
    <col min="17" max="17" width="0.7109375" style="1" hidden="1" customWidth="1"/>
    <col min="18" max="18" width="28.5703125" style="1" customWidth="1"/>
    <col min="19" max="19" width="29.5703125" style="1" customWidth="1"/>
    <col min="20" max="25" width="9.140625" style="1"/>
    <col min="26" max="26" width="9.42578125" style="1" customWidth="1"/>
    <col min="27" max="27" width="6.85546875" style="1" hidden="1" customWidth="1"/>
    <col min="28" max="16384" width="9.140625" style="1"/>
  </cols>
  <sheetData>
    <row r="3" spans="1:27" x14ac:dyDescent="0.25">
      <c r="O3" s="31" t="s">
        <v>23</v>
      </c>
      <c r="P3" s="31"/>
      <c r="Q3" s="31"/>
      <c r="R3" s="31" t="s">
        <v>34</v>
      </c>
    </row>
    <row r="5" spans="1:27" ht="106.5" customHeight="1" x14ac:dyDescent="0.25">
      <c r="B5" s="186" t="s">
        <v>91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</row>
    <row r="6" spans="1:27" ht="15.75" thickBot="1" x14ac:dyDescent="0.3"/>
    <row r="7" spans="1:27" ht="19.5" thickBot="1" x14ac:dyDescent="0.35">
      <c r="B7" s="63"/>
      <c r="C7" s="64" t="s">
        <v>60</v>
      </c>
      <c r="D7" s="64"/>
      <c r="E7" s="64"/>
      <c r="F7" s="65"/>
      <c r="G7" s="188" t="s">
        <v>0</v>
      </c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90"/>
      <c r="AA7" s="1" t="s">
        <v>111</v>
      </c>
    </row>
    <row r="8" spans="1:27" ht="15" customHeight="1" x14ac:dyDescent="0.3">
      <c r="B8" s="66"/>
      <c r="C8" s="71" t="s">
        <v>66</v>
      </c>
      <c r="D8" s="67"/>
      <c r="E8" s="67"/>
      <c r="F8" s="68"/>
      <c r="G8" s="165" t="s">
        <v>1</v>
      </c>
      <c r="H8" s="166"/>
      <c r="I8" s="166"/>
      <c r="J8" s="166"/>
      <c r="K8" s="166"/>
      <c r="L8" s="166"/>
      <c r="M8" s="166"/>
      <c r="N8" s="166"/>
      <c r="O8" s="191"/>
      <c r="P8" s="192"/>
      <c r="Q8" s="192"/>
      <c r="R8" s="192"/>
      <c r="S8" s="193"/>
      <c r="AA8" s="1" t="s">
        <v>112</v>
      </c>
    </row>
    <row r="9" spans="1:27" ht="15" customHeight="1" x14ac:dyDescent="0.3">
      <c r="B9" s="66"/>
      <c r="C9" s="67"/>
      <c r="D9" s="67"/>
      <c r="E9" s="67"/>
      <c r="F9" s="68"/>
      <c r="G9" s="165"/>
      <c r="H9" s="166"/>
      <c r="I9" s="166"/>
      <c r="J9" s="166"/>
      <c r="K9" s="166"/>
      <c r="L9" s="166"/>
      <c r="M9" s="166"/>
      <c r="N9" s="166"/>
      <c r="O9" s="194"/>
      <c r="P9" s="195"/>
      <c r="Q9" s="195"/>
      <c r="R9" s="195"/>
      <c r="S9" s="196"/>
      <c r="AA9" s="1" t="s">
        <v>113</v>
      </c>
    </row>
    <row r="10" spans="1:27" ht="15" customHeight="1" x14ac:dyDescent="0.3">
      <c r="B10" s="66"/>
      <c r="C10" s="67"/>
      <c r="D10" s="67"/>
      <c r="E10" s="67"/>
      <c r="F10" s="68"/>
      <c r="G10" s="165" t="s">
        <v>3</v>
      </c>
      <c r="H10" s="166"/>
      <c r="I10" s="166"/>
      <c r="J10" s="166"/>
      <c r="K10" s="166"/>
      <c r="L10" s="166"/>
      <c r="M10" s="166"/>
      <c r="N10" s="166"/>
      <c r="O10" s="197"/>
      <c r="P10" s="198"/>
      <c r="Q10" s="198"/>
      <c r="R10" s="198"/>
      <c r="S10" s="199"/>
      <c r="AA10" s="1" t="s">
        <v>114</v>
      </c>
    </row>
    <row r="11" spans="1:27" ht="15" customHeight="1" x14ac:dyDescent="0.3">
      <c r="B11" s="170" t="s">
        <v>62</v>
      </c>
      <c r="C11" s="67"/>
      <c r="D11" s="67"/>
      <c r="E11" s="169" t="s">
        <v>63</v>
      </c>
      <c r="F11" s="68"/>
      <c r="G11" s="165"/>
      <c r="H11" s="166"/>
      <c r="I11" s="166"/>
      <c r="J11" s="166"/>
      <c r="K11" s="166"/>
      <c r="L11" s="166"/>
      <c r="M11" s="166"/>
      <c r="N11" s="166"/>
      <c r="O11" s="197"/>
      <c r="P11" s="198"/>
      <c r="Q11" s="198"/>
      <c r="R11" s="198"/>
      <c r="S11" s="199"/>
      <c r="AA11" s="1" t="s">
        <v>82</v>
      </c>
    </row>
    <row r="12" spans="1:27" ht="15" customHeight="1" x14ac:dyDescent="0.3">
      <c r="B12" s="170"/>
      <c r="C12" s="67"/>
      <c r="D12" s="62"/>
      <c r="E12" s="169"/>
      <c r="F12" s="68"/>
      <c r="G12" s="165" t="s">
        <v>2</v>
      </c>
      <c r="H12" s="166"/>
      <c r="I12" s="166"/>
      <c r="J12" s="166"/>
      <c r="K12" s="166"/>
      <c r="L12" s="166"/>
      <c r="M12" s="166"/>
      <c r="N12" s="166"/>
      <c r="O12" s="200"/>
      <c r="P12" s="201"/>
      <c r="Q12" s="201"/>
      <c r="R12" s="201"/>
      <c r="S12" s="202"/>
      <c r="AA12" s="1" t="s">
        <v>115</v>
      </c>
    </row>
    <row r="13" spans="1:27" ht="15" customHeight="1" x14ac:dyDescent="0.3">
      <c r="B13" s="72" t="s">
        <v>71</v>
      </c>
      <c r="C13" s="67"/>
      <c r="D13" s="67"/>
      <c r="E13" s="71" t="s">
        <v>65</v>
      </c>
      <c r="F13" s="68"/>
      <c r="G13" s="165"/>
      <c r="H13" s="166"/>
      <c r="I13" s="166"/>
      <c r="J13" s="166"/>
      <c r="K13" s="166"/>
      <c r="L13" s="166"/>
      <c r="M13" s="166"/>
      <c r="N13" s="166"/>
      <c r="O13" s="200"/>
      <c r="P13" s="201"/>
      <c r="Q13" s="201"/>
      <c r="R13" s="201"/>
      <c r="S13" s="202"/>
      <c r="AA13" s="1" t="s">
        <v>116</v>
      </c>
    </row>
    <row r="14" spans="1:27" ht="18.75" customHeight="1" x14ac:dyDescent="0.3">
      <c r="B14" s="66"/>
      <c r="D14" s="67"/>
      <c r="F14" s="68"/>
      <c r="G14" s="165"/>
      <c r="H14" s="166"/>
      <c r="I14" s="166"/>
      <c r="J14" s="166"/>
      <c r="K14" s="166"/>
      <c r="L14" s="166"/>
      <c r="M14" s="166"/>
      <c r="N14" s="166"/>
      <c r="O14" s="200"/>
      <c r="P14" s="201"/>
      <c r="Q14" s="201"/>
      <c r="R14" s="201"/>
      <c r="S14" s="202"/>
      <c r="AA14" s="1" t="s">
        <v>83</v>
      </c>
    </row>
    <row r="15" spans="1:27" ht="15" customHeight="1" x14ac:dyDescent="0.3">
      <c r="B15" s="66"/>
      <c r="C15" s="73" t="s">
        <v>61</v>
      </c>
      <c r="D15" s="67"/>
      <c r="E15" s="67"/>
      <c r="F15" s="68"/>
      <c r="G15" s="165" t="s">
        <v>4</v>
      </c>
      <c r="H15" s="166"/>
      <c r="I15" s="166"/>
      <c r="J15" s="166"/>
      <c r="K15" s="166"/>
      <c r="L15" s="166"/>
      <c r="M15" s="166"/>
      <c r="N15" s="166"/>
      <c r="O15" s="171"/>
      <c r="P15" s="172"/>
      <c r="Q15" s="172"/>
      <c r="R15" s="172"/>
      <c r="S15" s="173"/>
      <c r="AA15" s="1" t="s">
        <v>84</v>
      </c>
    </row>
    <row r="16" spans="1:27" ht="15.75" customHeight="1" thickBot="1" x14ac:dyDescent="0.35">
      <c r="A16" s="77"/>
      <c r="B16" s="78"/>
      <c r="C16" s="79" t="s">
        <v>64</v>
      </c>
      <c r="D16" s="69"/>
      <c r="E16" s="69"/>
      <c r="F16" s="70"/>
      <c r="G16" s="167"/>
      <c r="H16" s="168"/>
      <c r="I16" s="168"/>
      <c r="J16" s="168"/>
      <c r="K16" s="168"/>
      <c r="L16" s="168"/>
      <c r="M16" s="168"/>
      <c r="N16" s="168"/>
      <c r="O16" s="174"/>
      <c r="P16" s="175"/>
      <c r="Q16" s="175"/>
      <c r="R16" s="175"/>
      <c r="S16" s="176"/>
      <c r="AA16" s="1" t="s">
        <v>117</v>
      </c>
    </row>
    <row r="17" spans="1:27" x14ac:dyDescent="0.25">
      <c r="AA17" s="1" t="s">
        <v>118</v>
      </c>
    </row>
    <row r="18" spans="1:27" ht="18" customHeight="1" x14ac:dyDescent="0.25">
      <c r="B18" s="153" t="s">
        <v>18</v>
      </c>
      <c r="C18" s="154"/>
      <c r="D18" s="33"/>
      <c r="E18" s="155" t="s">
        <v>48</v>
      </c>
      <c r="F18" s="155"/>
      <c r="G18" s="155"/>
      <c r="H18" s="156"/>
      <c r="M18" s="153" t="s">
        <v>52</v>
      </c>
      <c r="N18" s="154"/>
      <c r="O18" s="154"/>
      <c r="P18" s="33"/>
      <c r="Q18" s="3"/>
      <c r="R18" s="177" t="s">
        <v>49</v>
      </c>
      <c r="S18" s="177"/>
      <c r="AA18" s="1" t="s">
        <v>85</v>
      </c>
    </row>
    <row r="19" spans="1:27" ht="18" customHeight="1" x14ac:dyDescent="0.25">
      <c r="B19" s="159" t="s">
        <v>55</v>
      </c>
      <c r="C19" s="160"/>
      <c r="D19" s="34"/>
      <c r="E19" s="157"/>
      <c r="F19" s="157"/>
      <c r="G19" s="157"/>
      <c r="H19" s="158"/>
      <c r="M19" s="153" t="s">
        <v>92</v>
      </c>
      <c r="N19" s="154"/>
      <c r="O19" s="154"/>
      <c r="P19" s="33"/>
      <c r="Q19" s="4"/>
      <c r="R19" s="177"/>
      <c r="S19" s="177"/>
      <c r="AA19" s="1" t="s">
        <v>119</v>
      </c>
    </row>
    <row r="20" spans="1:27" x14ac:dyDescent="0.25">
      <c r="AA20" s="1" t="s">
        <v>120</v>
      </c>
    </row>
    <row r="21" spans="1:27" x14ac:dyDescent="0.25">
      <c r="A21" s="2"/>
      <c r="B21" s="184" t="s">
        <v>72</v>
      </c>
      <c r="C21" s="161" t="s">
        <v>73</v>
      </c>
      <c r="D21" s="163"/>
      <c r="E21" s="161" t="s">
        <v>74</v>
      </c>
      <c r="F21" s="163"/>
      <c r="G21" s="161" t="s">
        <v>75</v>
      </c>
      <c r="H21" s="163"/>
      <c r="I21" s="40"/>
      <c r="J21" s="40"/>
      <c r="K21" s="40"/>
      <c r="L21" s="7" t="s">
        <v>76</v>
      </c>
      <c r="M21" s="161" t="s">
        <v>77</v>
      </c>
      <c r="N21" s="162"/>
      <c r="O21" s="162"/>
      <c r="P21" s="163"/>
      <c r="Q21" s="81" t="s">
        <v>5</v>
      </c>
      <c r="R21" s="149" t="s">
        <v>22</v>
      </c>
      <c r="S21" s="149" t="s">
        <v>78</v>
      </c>
      <c r="AA21" s="1" t="s">
        <v>86</v>
      </c>
    </row>
    <row r="22" spans="1:27" ht="39" x14ac:dyDescent="0.25">
      <c r="A22" s="2"/>
      <c r="B22" s="185"/>
      <c r="C22" s="151" t="s">
        <v>10</v>
      </c>
      <c r="D22" s="152"/>
      <c r="E22" s="151" t="s">
        <v>79</v>
      </c>
      <c r="F22" s="152"/>
      <c r="G22" s="151" t="s">
        <v>80</v>
      </c>
      <c r="H22" s="152"/>
      <c r="I22" s="41"/>
      <c r="J22" s="41"/>
      <c r="K22" s="41"/>
      <c r="L22" s="8" t="s">
        <v>81</v>
      </c>
      <c r="M22" s="74" t="s">
        <v>67</v>
      </c>
      <c r="N22" s="75" t="s">
        <v>68</v>
      </c>
      <c r="O22" s="75" t="s">
        <v>69</v>
      </c>
      <c r="P22" s="76" t="s">
        <v>70</v>
      </c>
      <c r="Q22" s="42"/>
      <c r="R22" s="150"/>
      <c r="S22" s="150"/>
      <c r="AA22" s="1" t="s">
        <v>87</v>
      </c>
    </row>
    <row r="23" spans="1:27" x14ac:dyDescent="0.25">
      <c r="A23" s="2"/>
      <c r="B23" s="183" t="s">
        <v>57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AA23" s="1" t="s">
        <v>121</v>
      </c>
    </row>
    <row r="24" spans="1:27" ht="24.75" customHeight="1" x14ac:dyDescent="0.25">
      <c r="A24" s="82">
        <v>1</v>
      </c>
      <c r="B24" s="39"/>
      <c r="C24" s="51"/>
      <c r="D24" s="52" t="s">
        <v>7</v>
      </c>
      <c r="E24" s="51"/>
      <c r="F24" s="52" t="s">
        <v>7</v>
      </c>
      <c r="G24" s="54"/>
      <c r="H24" s="52" t="s">
        <v>8</v>
      </c>
      <c r="I24" s="52">
        <f t="shared" ref="I24:I120" si="0">(C24*E24)*G24/1000000</f>
        <v>0</v>
      </c>
      <c r="J24" s="52">
        <f>IF(C24&gt;0,(C24+60)*G24,0)</f>
        <v>0</v>
      </c>
      <c r="K24" s="52">
        <f>IF(E24&gt;0,(E24+60)*G24,0)</f>
        <v>0</v>
      </c>
      <c r="L24" s="55"/>
      <c r="M24" s="53"/>
      <c r="N24" s="53"/>
      <c r="O24" s="53"/>
      <c r="P24" s="53"/>
      <c r="Q24" s="52" t="s">
        <v>9</v>
      </c>
      <c r="R24" s="39"/>
      <c r="S24" s="39"/>
      <c r="AA24" s="1" t="s">
        <v>122</v>
      </c>
    </row>
    <row r="25" spans="1:27" ht="24.75" customHeight="1" x14ac:dyDescent="0.25">
      <c r="A25" s="82">
        <v>2</v>
      </c>
      <c r="B25" s="39"/>
      <c r="C25" s="51"/>
      <c r="D25" s="52" t="s">
        <v>7</v>
      </c>
      <c r="E25" s="51"/>
      <c r="F25" s="52" t="s">
        <v>7</v>
      </c>
      <c r="G25" s="51"/>
      <c r="H25" s="52" t="s">
        <v>8</v>
      </c>
      <c r="I25" s="52">
        <f t="shared" si="0"/>
        <v>0</v>
      </c>
      <c r="J25" s="52">
        <f>IF(C25&gt;0,(C25+60)*G25,0)</f>
        <v>0</v>
      </c>
      <c r="K25" s="52">
        <f>IF(E25&gt;0,(E25+60)*G25,0)</f>
        <v>0</v>
      </c>
      <c r="L25" s="55"/>
      <c r="M25" s="53"/>
      <c r="N25" s="53"/>
      <c r="O25" s="53"/>
      <c r="P25" s="53"/>
      <c r="Q25" s="52" t="s">
        <v>9</v>
      </c>
      <c r="R25" s="39"/>
      <c r="S25" s="39"/>
    </row>
    <row r="26" spans="1:27" ht="24.75" customHeight="1" x14ac:dyDescent="0.25">
      <c r="A26" s="82">
        <v>3</v>
      </c>
      <c r="B26" s="39"/>
      <c r="C26" s="51"/>
      <c r="D26" s="52" t="s">
        <v>7</v>
      </c>
      <c r="E26" s="51"/>
      <c r="F26" s="52" t="s">
        <v>7</v>
      </c>
      <c r="G26" s="51"/>
      <c r="H26" s="52" t="s">
        <v>8</v>
      </c>
      <c r="I26" s="52">
        <f t="shared" si="0"/>
        <v>0</v>
      </c>
      <c r="J26" s="52">
        <f>IF(C26&gt;0,(C26+60)*G26,0)</f>
        <v>0</v>
      </c>
      <c r="K26" s="52">
        <f>IF(E26&gt;0,(E26+60)*G26,0)</f>
        <v>0</v>
      </c>
      <c r="L26" s="55"/>
      <c r="M26" s="53"/>
      <c r="N26" s="53"/>
      <c r="O26" s="53"/>
      <c r="P26" s="53"/>
      <c r="Q26" s="52" t="s">
        <v>9</v>
      </c>
      <c r="R26" s="39"/>
      <c r="S26" s="39"/>
    </row>
    <row r="27" spans="1:27" ht="24.75" customHeight="1" x14ac:dyDescent="0.25">
      <c r="A27" s="82">
        <v>4</v>
      </c>
      <c r="B27" s="39"/>
      <c r="C27" s="51"/>
      <c r="D27" s="52" t="s">
        <v>7</v>
      </c>
      <c r="E27" s="51"/>
      <c r="F27" s="52" t="s">
        <v>7</v>
      </c>
      <c r="G27" s="51"/>
      <c r="H27" s="52" t="s">
        <v>8</v>
      </c>
      <c r="I27" s="52">
        <f t="shared" si="0"/>
        <v>0</v>
      </c>
      <c r="J27" s="52">
        <f>IF(C27&gt;0,(C27+60)*G27,0)</f>
        <v>0</v>
      </c>
      <c r="K27" s="52">
        <f>IF(E27&gt;0,(E27+60)*G27,0)</f>
        <v>0</v>
      </c>
      <c r="L27" s="55"/>
      <c r="M27" s="53"/>
      <c r="N27" s="53"/>
      <c r="O27" s="53"/>
      <c r="P27" s="53"/>
      <c r="Q27" s="52" t="s">
        <v>9</v>
      </c>
      <c r="R27" s="39"/>
      <c r="S27" s="39"/>
    </row>
    <row r="28" spans="1:27" ht="24.75" customHeight="1" x14ac:dyDescent="0.25">
      <c r="A28" s="82">
        <v>5</v>
      </c>
      <c r="B28" s="39"/>
      <c r="C28" s="51"/>
      <c r="D28" s="52" t="s">
        <v>7</v>
      </c>
      <c r="E28" s="51"/>
      <c r="F28" s="52" t="s">
        <v>7</v>
      </c>
      <c r="G28" s="51"/>
      <c r="H28" s="52" t="s">
        <v>8</v>
      </c>
      <c r="I28" s="52">
        <f t="shared" si="0"/>
        <v>0</v>
      </c>
      <c r="J28" s="52">
        <f>IF(C28&gt;0,(C28+60)*G28,0)</f>
        <v>0</v>
      </c>
      <c r="K28" s="52">
        <f>IF(E28&gt;0,(E28+60)*G28,0)</f>
        <v>0</v>
      </c>
      <c r="L28" s="55"/>
      <c r="M28" s="53"/>
      <c r="N28" s="53"/>
      <c r="O28" s="53"/>
      <c r="P28" s="53"/>
      <c r="Q28" s="52" t="s">
        <v>9</v>
      </c>
      <c r="R28" s="39"/>
      <c r="S28" s="39"/>
    </row>
    <row r="29" spans="1:27" ht="24.75" customHeight="1" x14ac:dyDescent="0.25">
      <c r="A29" s="82">
        <v>6</v>
      </c>
      <c r="B29" s="39"/>
      <c r="C29" s="51"/>
      <c r="D29" s="52" t="s">
        <v>7</v>
      </c>
      <c r="E29" s="51"/>
      <c r="F29" s="52" t="s">
        <v>7</v>
      </c>
      <c r="G29" s="51"/>
      <c r="H29" s="52" t="s">
        <v>8</v>
      </c>
      <c r="I29" s="52">
        <f t="shared" si="0"/>
        <v>0</v>
      </c>
      <c r="J29" s="52">
        <f t="shared" ref="J29:J92" si="1">IF(C29&gt;0,(C29+60)*G29,0)</f>
        <v>0</v>
      </c>
      <c r="K29" s="52">
        <f t="shared" ref="K29:K92" si="2">IF(E29&gt;0,(E29+60)*G29,0)</f>
        <v>0</v>
      </c>
      <c r="L29" s="55"/>
      <c r="M29" s="53"/>
      <c r="N29" s="53"/>
      <c r="O29" s="53"/>
      <c r="P29" s="53"/>
      <c r="Q29" s="52" t="s">
        <v>9</v>
      </c>
      <c r="R29" s="39"/>
      <c r="S29" s="39"/>
    </row>
    <row r="30" spans="1:27" ht="24.75" customHeight="1" x14ac:dyDescent="0.25">
      <c r="A30" s="82">
        <v>7</v>
      </c>
      <c r="B30" s="39"/>
      <c r="C30" s="51"/>
      <c r="D30" s="52" t="s">
        <v>7</v>
      </c>
      <c r="E30" s="51"/>
      <c r="F30" s="52" t="s">
        <v>7</v>
      </c>
      <c r="G30" s="51"/>
      <c r="H30" s="52" t="s">
        <v>8</v>
      </c>
      <c r="I30" s="52">
        <f t="shared" si="0"/>
        <v>0</v>
      </c>
      <c r="J30" s="52">
        <f t="shared" si="1"/>
        <v>0</v>
      </c>
      <c r="K30" s="52">
        <f t="shared" si="2"/>
        <v>0</v>
      </c>
      <c r="L30" s="55"/>
      <c r="M30" s="53"/>
      <c r="N30" s="53"/>
      <c r="O30" s="53"/>
      <c r="P30" s="53"/>
      <c r="Q30" s="52"/>
      <c r="R30" s="39"/>
      <c r="S30" s="39"/>
    </row>
    <row r="31" spans="1:27" ht="24.75" customHeight="1" x14ac:dyDescent="0.25">
      <c r="A31" s="82">
        <v>8</v>
      </c>
      <c r="B31" s="39"/>
      <c r="C31" s="51"/>
      <c r="D31" s="52" t="s">
        <v>7</v>
      </c>
      <c r="E31" s="51"/>
      <c r="F31" s="52" t="s">
        <v>7</v>
      </c>
      <c r="G31" s="51"/>
      <c r="H31" s="52" t="s">
        <v>8</v>
      </c>
      <c r="I31" s="52">
        <f t="shared" si="0"/>
        <v>0</v>
      </c>
      <c r="J31" s="52">
        <f t="shared" si="1"/>
        <v>0</v>
      </c>
      <c r="K31" s="52">
        <f t="shared" si="2"/>
        <v>0</v>
      </c>
      <c r="L31" s="55"/>
      <c r="M31" s="53"/>
      <c r="N31" s="53"/>
      <c r="O31" s="53"/>
      <c r="P31" s="53"/>
      <c r="Q31" s="52"/>
      <c r="R31" s="39"/>
      <c r="S31" s="39"/>
    </row>
    <row r="32" spans="1:27" ht="24.75" customHeight="1" x14ac:dyDescent="0.25">
      <c r="A32" s="82">
        <v>9</v>
      </c>
      <c r="B32" s="39"/>
      <c r="C32" s="51"/>
      <c r="D32" s="52" t="s">
        <v>7</v>
      </c>
      <c r="E32" s="51"/>
      <c r="F32" s="52" t="s">
        <v>7</v>
      </c>
      <c r="G32" s="51"/>
      <c r="H32" s="52" t="s">
        <v>8</v>
      </c>
      <c r="I32" s="52">
        <f t="shared" si="0"/>
        <v>0</v>
      </c>
      <c r="J32" s="52">
        <f t="shared" si="1"/>
        <v>0</v>
      </c>
      <c r="K32" s="52">
        <f t="shared" si="2"/>
        <v>0</v>
      </c>
      <c r="L32" s="55"/>
      <c r="M32" s="53"/>
      <c r="N32" s="53"/>
      <c r="O32" s="53"/>
      <c r="P32" s="53"/>
      <c r="Q32" s="52"/>
      <c r="R32" s="39"/>
      <c r="S32" s="39"/>
    </row>
    <row r="33" spans="1:19" ht="24.75" customHeight="1" x14ac:dyDescent="0.25">
      <c r="A33" s="82">
        <v>10</v>
      </c>
      <c r="B33" s="39"/>
      <c r="C33" s="51"/>
      <c r="D33" s="52" t="s">
        <v>7</v>
      </c>
      <c r="E33" s="51"/>
      <c r="F33" s="52" t="s">
        <v>7</v>
      </c>
      <c r="G33" s="51"/>
      <c r="H33" s="52" t="s">
        <v>8</v>
      </c>
      <c r="I33" s="52">
        <f t="shared" si="0"/>
        <v>0</v>
      </c>
      <c r="J33" s="52">
        <f t="shared" si="1"/>
        <v>0</v>
      </c>
      <c r="K33" s="52">
        <f t="shared" si="2"/>
        <v>0</v>
      </c>
      <c r="L33" s="55"/>
      <c r="M33" s="53"/>
      <c r="N33" s="53"/>
      <c r="O33" s="53"/>
      <c r="P33" s="53"/>
      <c r="Q33" s="52"/>
      <c r="R33" s="39"/>
      <c r="S33" s="39"/>
    </row>
    <row r="34" spans="1:19" ht="24.75" customHeight="1" x14ac:dyDescent="0.25">
      <c r="A34" s="82">
        <v>11</v>
      </c>
      <c r="B34" s="39"/>
      <c r="C34" s="51"/>
      <c r="D34" s="52" t="s">
        <v>7</v>
      </c>
      <c r="E34" s="51"/>
      <c r="F34" s="52" t="s">
        <v>7</v>
      </c>
      <c r="G34" s="51"/>
      <c r="H34" s="52" t="s">
        <v>8</v>
      </c>
      <c r="I34" s="52">
        <f t="shared" si="0"/>
        <v>0</v>
      </c>
      <c r="J34" s="52">
        <f t="shared" si="1"/>
        <v>0</v>
      </c>
      <c r="K34" s="52">
        <f t="shared" si="2"/>
        <v>0</v>
      </c>
      <c r="L34" s="55"/>
      <c r="M34" s="53"/>
      <c r="N34" s="53"/>
      <c r="O34" s="53"/>
      <c r="P34" s="53"/>
      <c r="Q34" s="52"/>
      <c r="R34" s="39"/>
      <c r="S34" s="39"/>
    </row>
    <row r="35" spans="1:19" ht="24.75" customHeight="1" x14ac:dyDescent="0.25">
      <c r="A35" s="82">
        <v>12</v>
      </c>
      <c r="B35" s="39"/>
      <c r="C35" s="51"/>
      <c r="D35" s="52" t="s">
        <v>7</v>
      </c>
      <c r="E35" s="51"/>
      <c r="F35" s="52" t="s">
        <v>7</v>
      </c>
      <c r="G35" s="51"/>
      <c r="H35" s="52" t="s">
        <v>8</v>
      </c>
      <c r="I35" s="52">
        <f t="shared" si="0"/>
        <v>0</v>
      </c>
      <c r="J35" s="52">
        <f t="shared" si="1"/>
        <v>0</v>
      </c>
      <c r="K35" s="52">
        <f t="shared" si="2"/>
        <v>0</v>
      </c>
      <c r="L35" s="55"/>
      <c r="M35" s="53"/>
      <c r="N35" s="53"/>
      <c r="O35" s="53"/>
      <c r="P35" s="53"/>
      <c r="Q35" s="52"/>
      <c r="R35" s="39"/>
      <c r="S35" s="39"/>
    </row>
    <row r="36" spans="1:19" ht="24.75" customHeight="1" x14ac:dyDescent="0.25">
      <c r="A36" s="82">
        <v>13</v>
      </c>
      <c r="B36" s="39"/>
      <c r="C36" s="51"/>
      <c r="D36" s="52" t="s">
        <v>7</v>
      </c>
      <c r="E36" s="51"/>
      <c r="F36" s="52" t="s">
        <v>7</v>
      </c>
      <c r="G36" s="51"/>
      <c r="H36" s="52" t="s">
        <v>8</v>
      </c>
      <c r="I36" s="52">
        <f t="shared" si="0"/>
        <v>0</v>
      </c>
      <c r="J36" s="52">
        <f t="shared" si="1"/>
        <v>0</v>
      </c>
      <c r="K36" s="52">
        <f t="shared" si="2"/>
        <v>0</v>
      </c>
      <c r="L36" s="55"/>
      <c r="M36" s="53"/>
      <c r="N36" s="53"/>
      <c r="O36" s="53"/>
      <c r="P36" s="53"/>
      <c r="Q36" s="52"/>
      <c r="R36" s="39"/>
      <c r="S36" s="39"/>
    </row>
    <row r="37" spans="1:19" ht="24.75" customHeight="1" x14ac:dyDescent="0.25">
      <c r="A37" s="82">
        <v>14</v>
      </c>
      <c r="B37" s="39"/>
      <c r="C37" s="51"/>
      <c r="D37" s="52" t="s">
        <v>7</v>
      </c>
      <c r="E37" s="51"/>
      <c r="F37" s="52" t="s">
        <v>7</v>
      </c>
      <c r="G37" s="51"/>
      <c r="H37" s="52" t="s">
        <v>8</v>
      </c>
      <c r="I37" s="52">
        <f t="shared" si="0"/>
        <v>0</v>
      </c>
      <c r="J37" s="52">
        <f t="shared" si="1"/>
        <v>0</v>
      </c>
      <c r="K37" s="52">
        <f t="shared" si="2"/>
        <v>0</v>
      </c>
      <c r="L37" s="55"/>
      <c r="M37" s="53"/>
      <c r="N37" s="53"/>
      <c r="O37" s="53"/>
      <c r="P37" s="53"/>
      <c r="Q37" s="52"/>
      <c r="R37" s="39"/>
      <c r="S37" s="39"/>
    </row>
    <row r="38" spans="1:19" ht="24.75" customHeight="1" x14ac:dyDescent="0.25">
      <c r="A38" s="82">
        <v>15</v>
      </c>
      <c r="B38" s="39"/>
      <c r="C38" s="51"/>
      <c r="D38" s="52" t="s">
        <v>7</v>
      </c>
      <c r="E38" s="51"/>
      <c r="F38" s="52" t="s">
        <v>7</v>
      </c>
      <c r="G38" s="51"/>
      <c r="H38" s="52" t="s">
        <v>8</v>
      </c>
      <c r="I38" s="52">
        <f t="shared" si="0"/>
        <v>0</v>
      </c>
      <c r="J38" s="52">
        <f t="shared" si="1"/>
        <v>0</v>
      </c>
      <c r="K38" s="52">
        <f t="shared" si="2"/>
        <v>0</v>
      </c>
      <c r="L38" s="55"/>
      <c r="M38" s="53"/>
      <c r="N38" s="53"/>
      <c r="O38" s="53"/>
      <c r="P38" s="53"/>
      <c r="Q38" s="52"/>
      <c r="R38" s="39"/>
      <c r="S38" s="39"/>
    </row>
    <row r="39" spans="1:19" ht="24.75" customHeight="1" x14ac:dyDescent="0.25">
      <c r="A39" s="82">
        <v>16</v>
      </c>
      <c r="B39" s="39"/>
      <c r="C39" s="51"/>
      <c r="D39" s="52" t="s">
        <v>7</v>
      </c>
      <c r="E39" s="51"/>
      <c r="F39" s="52" t="s">
        <v>7</v>
      </c>
      <c r="G39" s="51"/>
      <c r="H39" s="52" t="s">
        <v>8</v>
      </c>
      <c r="I39" s="52">
        <f t="shared" si="0"/>
        <v>0</v>
      </c>
      <c r="J39" s="52">
        <f t="shared" si="1"/>
        <v>0</v>
      </c>
      <c r="K39" s="52">
        <f t="shared" si="2"/>
        <v>0</v>
      </c>
      <c r="L39" s="55"/>
      <c r="M39" s="53"/>
      <c r="N39" s="53"/>
      <c r="O39" s="53"/>
      <c r="P39" s="53"/>
      <c r="Q39" s="52"/>
      <c r="R39" s="39"/>
      <c r="S39" s="39"/>
    </row>
    <row r="40" spans="1:19" ht="24.75" customHeight="1" x14ac:dyDescent="0.25">
      <c r="A40" s="82">
        <v>17</v>
      </c>
      <c r="B40" s="39"/>
      <c r="C40" s="51"/>
      <c r="D40" s="52" t="s">
        <v>7</v>
      </c>
      <c r="E40" s="51"/>
      <c r="F40" s="52" t="s">
        <v>7</v>
      </c>
      <c r="G40" s="51"/>
      <c r="H40" s="52" t="s">
        <v>8</v>
      </c>
      <c r="I40" s="52">
        <f t="shared" si="0"/>
        <v>0</v>
      </c>
      <c r="J40" s="52">
        <f t="shared" si="1"/>
        <v>0</v>
      </c>
      <c r="K40" s="52">
        <f t="shared" si="2"/>
        <v>0</v>
      </c>
      <c r="L40" s="55"/>
      <c r="M40" s="53"/>
      <c r="N40" s="53"/>
      <c r="O40" s="53"/>
      <c r="P40" s="53"/>
      <c r="Q40" s="52"/>
      <c r="R40" s="39"/>
      <c r="S40" s="39"/>
    </row>
    <row r="41" spans="1:19" ht="24.75" customHeight="1" x14ac:dyDescent="0.25">
      <c r="A41" s="82">
        <v>18</v>
      </c>
      <c r="B41" s="39"/>
      <c r="C41" s="51"/>
      <c r="D41" s="52" t="s">
        <v>7</v>
      </c>
      <c r="E41" s="51"/>
      <c r="F41" s="52" t="s">
        <v>7</v>
      </c>
      <c r="G41" s="51"/>
      <c r="H41" s="52" t="s">
        <v>8</v>
      </c>
      <c r="I41" s="52">
        <f t="shared" si="0"/>
        <v>0</v>
      </c>
      <c r="J41" s="52">
        <f t="shared" si="1"/>
        <v>0</v>
      </c>
      <c r="K41" s="52">
        <f t="shared" si="2"/>
        <v>0</v>
      </c>
      <c r="L41" s="55"/>
      <c r="M41" s="53"/>
      <c r="N41" s="53"/>
      <c r="O41" s="53"/>
      <c r="P41" s="53"/>
      <c r="Q41" s="52"/>
      <c r="R41" s="39"/>
      <c r="S41" s="39"/>
    </row>
    <row r="42" spans="1:19" ht="24.75" customHeight="1" x14ac:dyDescent="0.25">
      <c r="A42" s="82">
        <v>19</v>
      </c>
      <c r="B42" s="39"/>
      <c r="C42" s="51"/>
      <c r="D42" s="52" t="s">
        <v>7</v>
      </c>
      <c r="E42" s="51"/>
      <c r="F42" s="52" t="s">
        <v>7</v>
      </c>
      <c r="G42" s="51"/>
      <c r="H42" s="52" t="s">
        <v>8</v>
      </c>
      <c r="I42" s="52">
        <f t="shared" si="0"/>
        <v>0</v>
      </c>
      <c r="J42" s="52">
        <f t="shared" si="1"/>
        <v>0</v>
      </c>
      <c r="K42" s="52">
        <f t="shared" si="2"/>
        <v>0</v>
      </c>
      <c r="L42" s="55"/>
      <c r="M42" s="53"/>
      <c r="N42" s="53"/>
      <c r="O42" s="53"/>
      <c r="P42" s="53"/>
      <c r="Q42" s="52"/>
      <c r="R42" s="39"/>
      <c r="S42" s="39"/>
    </row>
    <row r="43" spans="1:19" ht="24.75" customHeight="1" x14ac:dyDescent="0.25">
      <c r="A43" s="82">
        <v>20</v>
      </c>
      <c r="B43" s="39"/>
      <c r="C43" s="51"/>
      <c r="D43" s="52" t="s">
        <v>7</v>
      </c>
      <c r="E43" s="51"/>
      <c r="F43" s="52" t="s">
        <v>7</v>
      </c>
      <c r="G43" s="51"/>
      <c r="H43" s="52" t="s">
        <v>8</v>
      </c>
      <c r="I43" s="52">
        <f t="shared" si="0"/>
        <v>0</v>
      </c>
      <c r="J43" s="52">
        <f t="shared" si="1"/>
        <v>0</v>
      </c>
      <c r="K43" s="52">
        <f t="shared" si="2"/>
        <v>0</v>
      </c>
      <c r="L43" s="55"/>
      <c r="M43" s="53"/>
      <c r="N43" s="53"/>
      <c r="O43" s="53"/>
      <c r="P43" s="53"/>
      <c r="Q43" s="52"/>
      <c r="R43" s="39"/>
      <c r="S43" s="39"/>
    </row>
    <row r="44" spans="1:19" ht="24.75" customHeight="1" x14ac:dyDescent="0.25">
      <c r="A44" s="82">
        <v>21</v>
      </c>
      <c r="B44" s="39"/>
      <c r="C44" s="51"/>
      <c r="D44" s="52" t="s">
        <v>7</v>
      </c>
      <c r="E44" s="51"/>
      <c r="F44" s="52" t="s">
        <v>7</v>
      </c>
      <c r="G44" s="51"/>
      <c r="H44" s="52" t="s">
        <v>8</v>
      </c>
      <c r="I44" s="52">
        <f t="shared" si="0"/>
        <v>0</v>
      </c>
      <c r="J44" s="52">
        <f t="shared" si="1"/>
        <v>0</v>
      </c>
      <c r="K44" s="52">
        <f t="shared" si="2"/>
        <v>0</v>
      </c>
      <c r="L44" s="55"/>
      <c r="M44" s="53"/>
      <c r="N44" s="53"/>
      <c r="O44" s="53"/>
      <c r="P44" s="53"/>
      <c r="Q44" s="52"/>
      <c r="R44" s="39"/>
      <c r="S44" s="39"/>
    </row>
    <row r="45" spans="1:19" ht="24.75" customHeight="1" x14ac:dyDescent="0.25">
      <c r="A45" s="82">
        <v>22</v>
      </c>
      <c r="B45" s="39"/>
      <c r="C45" s="51"/>
      <c r="D45" s="52" t="s">
        <v>7</v>
      </c>
      <c r="E45" s="51"/>
      <c r="F45" s="52" t="s">
        <v>7</v>
      </c>
      <c r="G45" s="51"/>
      <c r="H45" s="52" t="s">
        <v>8</v>
      </c>
      <c r="I45" s="52">
        <f t="shared" si="0"/>
        <v>0</v>
      </c>
      <c r="J45" s="52">
        <f t="shared" si="1"/>
        <v>0</v>
      </c>
      <c r="K45" s="52">
        <f t="shared" si="2"/>
        <v>0</v>
      </c>
      <c r="L45" s="55"/>
      <c r="M45" s="53"/>
      <c r="N45" s="53"/>
      <c r="O45" s="53"/>
      <c r="P45" s="53"/>
      <c r="Q45" s="52"/>
      <c r="R45" s="39"/>
      <c r="S45" s="39"/>
    </row>
    <row r="46" spans="1:19" ht="24.75" customHeight="1" x14ac:dyDescent="0.25">
      <c r="A46" s="82">
        <v>23</v>
      </c>
      <c r="B46" s="39"/>
      <c r="C46" s="51"/>
      <c r="D46" s="52" t="s">
        <v>7</v>
      </c>
      <c r="E46" s="51"/>
      <c r="F46" s="52" t="s">
        <v>7</v>
      </c>
      <c r="G46" s="51"/>
      <c r="H46" s="52" t="s">
        <v>8</v>
      </c>
      <c r="I46" s="52">
        <f t="shared" si="0"/>
        <v>0</v>
      </c>
      <c r="J46" s="52">
        <f t="shared" si="1"/>
        <v>0</v>
      </c>
      <c r="K46" s="52">
        <f t="shared" si="2"/>
        <v>0</v>
      </c>
      <c r="L46" s="55"/>
      <c r="M46" s="53"/>
      <c r="N46" s="53"/>
      <c r="O46" s="53"/>
      <c r="P46" s="53"/>
      <c r="Q46" s="52"/>
      <c r="R46" s="39"/>
      <c r="S46" s="39"/>
    </row>
    <row r="47" spans="1:19" ht="24.75" customHeight="1" x14ac:dyDescent="0.25">
      <c r="A47" s="82">
        <v>24</v>
      </c>
      <c r="B47" s="39"/>
      <c r="C47" s="51"/>
      <c r="D47" s="52" t="s">
        <v>7</v>
      </c>
      <c r="E47" s="51"/>
      <c r="F47" s="52" t="s">
        <v>7</v>
      </c>
      <c r="G47" s="51"/>
      <c r="H47" s="52" t="s">
        <v>8</v>
      </c>
      <c r="I47" s="52">
        <f t="shared" si="0"/>
        <v>0</v>
      </c>
      <c r="J47" s="52">
        <f t="shared" si="1"/>
        <v>0</v>
      </c>
      <c r="K47" s="52">
        <f t="shared" si="2"/>
        <v>0</v>
      </c>
      <c r="L47" s="55"/>
      <c r="M47" s="53"/>
      <c r="N47" s="53"/>
      <c r="O47" s="53"/>
      <c r="P47" s="53"/>
      <c r="Q47" s="52"/>
      <c r="R47" s="39"/>
      <c r="S47" s="39"/>
    </row>
    <row r="48" spans="1:19" ht="24.75" customHeight="1" x14ac:dyDescent="0.25">
      <c r="A48" s="82">
        <v>25</v>
      </c>
      <c r="B48" s="39"/>
      <c r="C48" s="51"/>
      <c r="D48" s="52" t="s">
        <v>7</v>
      </c>
      <c r="E48" s="51"/>
      <c r="F48" s="52" t="s">
        <v>7</v>
      </c>
      <c r="G48" s="51"/>
      <c r="H48" s="52" t="s">
        <v>8</v>
      </c>
      <c r="I48" s="52">
        <f t="shared" si="0"/>
        <v>0</v>
      </c>
      <c r="J48" s="52">
        <f t="shared" si="1"/>
        <v>0</v>
      </c>
      <c r="K48" s="52">
        <f t="shared" si="2"/>
        <v>0</v>
      </c>
      <c r="L48" s="55"/>
      <c r="M48" s="53"/>
      <c r="N48" s="53"/>
      <c r="O48" s="53"/>
      <c r="P48" s="53"/>
      <c r="Q48" s="52"/>
      <c r="R48" s="39"/>
      <c r="S48" s="39"/>
    </row>
    <row r="49" spans="1:19" ht="24.75" customHeight="1" x14ac:dyDescent="0.25">
      <c r="A49" s="82">
        <v>26</v>
      </c>
      <c r="B49" s="39"/>
      <c r="C49" s="51"/>
      <c r="D49" s="52" t="s">
        <v>7</v>
      </c>
      <c r="E49" s="51"/>
      <c r="F49" s="52" t="s">
        <v>7</v>
      </c>
      <c r="G49" s="51"/>
      <c r="H49" s="52" t="s">
        <v>8</v>
      </c>
      <c r="I49" s="52">
        <f t="shared" si="0"/>
        <v>0</v>
      </c>
      <c r="J49" s="52">
        <f t="shared" si="1"/>
        <v>0</v>
      </c>
      <c r="K49" s="52">
        <f t="shared" si="2"/>
        <v>0</v>
      </c>
      <c r="L49" s="55"/>
      <c r="M49" s="53"/>
      <c r="N49" s="53"/>
      <c r="O49" s="53"/>
      <c r="P49" s="53"/>
      <c r="Q49" s="52"/>
      <c r="R49" s="39"/>
      <c r="S49" s="39"/>
    </row>
    <row r="50" spans="1:19" ht="24.75" customHeight="1" x14ac:dyDescent="0.25">
      <c r="A50" s="82">
        <v>27</v>
      </c>
      <c r="B50" s="39"/>
      <c r="C50" s="51"/>
      <c r="D50" s="52" t="s">
        <v>7</v>
      </c>
      <c r="E50" s="51"/>
      <c r="F50" s="52" t="s">
        <v>7</v>
      </c>
      <c r="G50" s="51"/>
      <c r="H50" s="52" t="s">
        <v>8</v>
      </c>
      <c r="I50" s="52">
        <f t="shared" si="0"/>
        <v>0</v>
      </c>
      <c r="J50" s="52">
        <f t="shared" si="1"/>
        <v>0</v>
      </c>
      <c r="K50" s="52">
        <f t="shared" si="2"/>
        <v>0</v>
      </c>
      <c r="L50" s="55"/>
      <c r="M50" s="53"/>
      <c r="N50" s="53"/>
      <c r="O50" s="53"/>
      <c r="P50" s="53"/>
      <c r="Q50" s="52"/>
      <c r="R50" s="39"/>
      <c r="S50" s="39"/>
    </row>
    <row r="51" spans="1:19" ht="24.75" customHeight="1" x14ac:dyDescent="0.25">
      <c r="A51" s="82">
        <v>28</v>
      </c>
      <c r="B51" s="39"/>
      <c r="C51" s="51"/>
      <c r="D51" s="52" t="s">
        <v>7</v>
      </c>
      <c r="E51" s="51"/>
      <c r="F51" s="52" t="s">
        <v>7</v>
      </c>
      <c r="G51" s="51"/>
      <c r="H51" s="52" t="s">
        <v>8</v>
      </c>
      <c r="I51" s="52">
        <f t="shared" si="0"/>
        <v>0</v>
      </c>
      <c r="J51" s="52">
        <f t="shared" si="1"/>
        <v>0</v>
      </c>
      <c r="K51" s="52">
        <f t="shared" si="2"/>
        <v>0</v>
      </c>
      <c r="L51" s="55"/>
      <c r="M51" s="53"/>
      <c r="N51" s="53"/>
      <c r="O51" s="53"/>
      <c r="P51" s="53"/>
      <c r="Q51" s="52"/>
      <c r="R51" s="39"/>
      <c r="S51" s="39"/>
    </row>
    <row r="52" spans="1:19" ht="24.75" customHeight="1" x14ac:dyDescent="0.25">
      <c r="A52" s="82">
        <v>29</v>
      </c>
      <c r="B52" s="39"/>
      <c r="C52" s="51"/>
      <c r="D52" s="52" t="s">
        <v>7</v>
      </c>
      <c r="E52" s="51"/>
      <c r="F52" s="52" t="s">
        <v>7</v>
      </c>
      <c r="G52" s="51"/>
      <c r="H52" s="52" t="s">
        <v>8</v>
      </c>
      <c r="I52" s="52">
        <f t="shared" si="0"/>
        <v>0</v>
      </c>
      <c r="J52" s="52">
        <f t="shared" si="1"/>
        <v>0</v>
      </c>
      <c r="K52" s="52">
        <f t="shared" si="2"/>
        <v>0</v>
      </c>
      <c r="L52" s="55"/>
      <c r="M52" s="53"/>
      <c r="N52" s="53"/>
      <c r="O52" s="53"/>
      <c r="P52" s="53"/>
      <c r="Q52" s="52"/>
      <c r="R52" s="39"/>
      <c r="S52" s="39"/>
    </row>
    <row r="53" spans="1:19" ht="24.75" customHeight="1" x14ac:dyDescent="0.25">
      <c r="A53" s="82">
        <v>30</v>
      </c>
      <c r="B53" s="39"/>
      <c r="C53" s="51"/>
      <c r="D53" s="52" t="s">
        <v>7</v>
      </c>
      <c r="E53" s="51"/>
      <c r="F53" s="52" t="s">
        <v>7</v>
      </c>
      <c r="G53" s="51"/>
      <c r="H53" s="52" t="s">
        <v>8</v>
      </c>
      <c r="I53" s="52">
        <f t="shared" si="0"/>
        <v>0</v>
      </c>
      <c r="J53" s="52">
        <f t="shared" si="1"/>
        <v>0</v>
      </c>
      <c r="K53" s="52">
        <f t="shared" si="2"/>
        <v>0</v>
      </c>
      <c r="L53" s="55"/>
      <c r="M53" s="53"/>
      <c r="N53" s="53"/>
      <c r="O53" s="53"/>
      <c r="P53" s="53"/>
      <c r="Q53" s="52"/>
      <c r="R53" s="39"/>
      <c r="S53" s="39"/>
    </row>
    <row r="54" spans="1:19" ht="24.75" hidden="1" customHeight="1" outlineLevel="1" x14ac:dyDescent="0.25">
      <c r="A54" s="82">
        <v>31</v>
      </c>
      <c r="B54" s="39"/>
      <c r="C54" s="51"/>
      <c r="D54" s="52" t="s">
        <v>7</v>
      </c>
      <c r="E54" s="51"/>
      <c r="F54" s="52" t="s">
        <v>7</v>
      </c>
      <c r="G54" s="51"/>
      <c r="H54" s="52" t="s">
        <v>8</v>
      </c>
      <c r="I54" s="52">
        <f t="shared" si="0"/>
        <v>0</v>
      </c>
      <c r="J54" s="52">
        <f t="shared" si="1"/>
        <v>0</v>
      </c>
      <c r="K54" s="52">
        <f t="shared" si="2"/>
        <v>0</v>
      </c>
      <c r="L54" s="55"/>
      <c r="M54" s="53"/>
      <c r="N54" s="53"/>
      <c r="O54" s="53"/>
      <c r="P54" s="53"/>
      <c r="Q54" s="52"/>
      <c r="R54" s="39"/>
      <c r="S54" s="39"/>
    </row>
    <row r="55" spans="1:19" ht="24.75" hidden="1" customHeight="1" outlineLevel="1" x14ac:dyDescent="0.25">
      <c r="A55" s="82">
        <v>32</v>
      </c>
      <c r="B55" s="39"/>
      <c r="C55" s="51"/>
      <c r="D55" s="52" t="s">
        <v>7</v>
      </c>
      <c r="E55" s="51"/>
      <c r="F55" s="52" t="s">
        <v>7</v>
      </c>
      <c r="G55" s="51"/>
      <c r="H55" s="52" t="s">
        <v>8</v>
      </c>
      <c r="I55" s="52">
        <f t="shared" si="0"/>
        <v>0</v>
      </c>
      <c r="J55" s="52">
        <f t="shared" si="1"/>
        <v>0</v>
      </c>
      <c r="K55" s="52">
        <f t="shared" si="2"/>
        <v>0</v>
      </c>
      <c r="L55" s="55"/>
      <c r="M55" s="53"/>
      <c r="N55" s="53"/>
      <c r="O55" s="53"/>
      <c r="P55" s="53"/>
      <c r="Q55" s="52"/>
      <c r="R55" s="39"/>
      <c r="S55" s="39"/>
    </row>
    <row r="56" spans="1:19" ht="24.75" hidden="1" customHeight="1" outlineLevel="1" x14ac:dyDescent="0.25">
      <c r="A56" s="82">
        <v>33</v>
      </c>
      <c r="B56" s="39"/>
      <c r="C56" s="51"/>
      <c r="D56" s="52" t="s">
        <v>7</v>
      </c>
      <c r="E56" s="51"/>
      <c r="F56" s="52" t="s">
        <v>7</v>
      </c>
      <c r="G56" s="51"/>
      <c r="H56" s="52" t="s">
        <v>8</v>
      </c>
      <c r="I56" s="52">
        <f t="shared" si="0"/>
        <v>0</v>
      </c>
      <c r="J56" s="52">
        <f t="shared" si="1"/>
        <v>0</v>
      </c>
      <c r="K56" s="52">
        <f t="shared" si="2"/>
        <v>0</v>
      </c>
      <c r="L56" s="55"/>
      <c r="M56" s="53"/>
      <c r="N56" s="53"/>
      <c r="O56" s="53"/>
      <c r="P56" s="53"/>
      <c r="Q56" s="52"/>
      <c r="R56" s="39"/>
      <c r="S56" s="39"/>
    </row>
    <row r="57" spans="1:19" ht="24.75" hidden="1" customHeight="1" outlineLevel="1" x14ac:dyDescent="0.25">
      <c r="A57" s="82">
        <v>34</v>
      </c>
      <c r="B57" s="39"/>
      <c r="C57" s="51"/>
      <c r="D57" s="52" t="s">
        <v>7</v>
      </c>
      <c r="E57" s="51"/>
      <c r="F57" s="52" t="s">
        <v>7</v>
      </c>
      <c r="G57" s="51"/>
      <c r="H57" s="52" t="s">
        <v>8</v>
      </c>
      <c r="I57" s="52">
        <f t="shared" si="0"/>
        <v>0</v>
      </c>
      <c r="J57" s="52">
        <f t="shared" si="1"/>
        <v>0</v>
      </c>
      <c r="K57" s="52">
        <f t="shared" si="2"/>
        <v>0</v>
      </c>
      <c r="L57" s="55"/>
      <c r="M57" s="53"/>
      <c r="N57" s="53"/>
      <c r="O57" s="53"/>
      <c r="P57" s="53"/>
      <c r="Q57" s="52"/>
      <c r="R57" s="39"/>
      <c r="S57" s="39"/>
    </row>
    <row r="58" spans="1:19" ht="24.75" hidden="1" customHeight="1" outlineLevel="1" x14ac:dyDescent="0.25">
      <c r="A58" s="82">
        <v>35</v>
      </c>
      <c r="B58" s="39"/>
      <c r="C58" s="51"/>
      <c r="D58" s="52" t="s">
        <v>7</v>
      </c>
      <c r="E58" s="51"/>
      <c r="F58" s="52" t="s">
        <v>7</v>
      </c>
      <c r="G58" s="51"/>
      <c r="H58" s="52" t="s">
        <v>8</v>
      </c>
      <c r="I58" s="52">
        <f t="shared" si="0"/>
        <v>0</v>
      </c>
      <c r="J58" s="52">
        <f t="shared" si="1"/>
        <v>0</v>
      </c>
      <c r="K58" s="52">
        <f t="shared" si="2"/>
        <v>0</v>
      </c>
      <c r="L58" s="55"/>
      <c r="M58" s="53"/>
      <c r="N58" s="53"/>
      <c r="O58" s="53"/>
      <c r="P58" s="53"/>
      <c r="Q58" s="52"/>
      <c r="R58" s="39"/>
      <c r="S58" s="39"/>
    </row>
    <row r="59" spans="1:19" ht="24.75" hidden="1" customHeight="1" outlineLevel="1" x14ac:dyDescent="0.25">
      <c r="A59" s="82">
        <v>36</v>
      </c>
      <c r="B59" s="39"/>
      <c r="C59" s="51"/>
      <c r="D59" s="52" t="s">
        <v>7</v>
      </c>
      <c r="E59" s="51"/>
      <c r="F59" s="52" t="s">
        <v>7</v>
      </c>
      <c r="G59" s="51"/>
      <c r="H59" s="52" t="s">
        <v>8</v>
      </c>
      <c r="I59" s="52">
        <f t="shared" si="0"/>
        <v>0</v>
      </c>
      <c r="J59" s="52">
        <f t="shared" si="1"/>
        <v>0</v>
      </c>
      <c r="K59" s="52">
        <f t="shared" si="2"/>
        <v>0</v>
      </c>
      <c r="L59" s="55"/>
      <c r="M59" s="53"/>
      <c r="N59" s="53"/>
      <c r="O59" s="53"/>
      <c r="P59" s="53"/>
      <c r="Q59" s="52"/>
      <c r="R59" s="39"/>
      <c r="S59" s="39"/>
    </row>
    <row r="60" spans="1:19" ht="24.75" hidden="1" customHeight="1" outlineLevel="1" x14ac:dyDescent="0.25">
      <c r="A60" s="82">
        <v>37</v>
      </c>
      <c r="B60" s="39"/>
      <c r="C60" s="51"/>
      <c r="D60" s="52" t="s">
        <v>7</v>
      </c>
      <c r="E60" s="51"/>
      <c r="F60" s="52" t="s">
        <v>7</v>
      </c>
      <c r="G60" s="51"/>
      <c r="H60" s="52" t="s">
        <v>8</v>
      </c>
      <c r="I60" s="52">
        <f t="shared" si="0"/>
        <v>0</v>
      </c>
      <c r="J60" s="52">
        <f t="shared" si="1"/>
        <v>0</v>
      </c>
      <c r="K60" s="52">
        <f t="shared" si="2"/>
        <v>0</v>
      </c>
      <c r="L60" s="55"/>
      <c r="M60" s="53"/>
      <c r="N60" s="53"/>
      <c r="O60" s="53"/>
      <c r="P60" s="53"/>
      <c r="Q60" s="52"/>
      <c r="R60" s="39"/>
      <c r="S60" s="39"/>
    </row>
    <row r="61" spans="1:19" ht="24.75" hidden="1" customHeight="1" outlineLevel="1" x14ac:dyDescent="0.25">
      <c r="A61" s="82">
        <v>38</v>
      </c>
      <c r="B61" s="39"/>
      <c r="C61" s="51"/>
      <c r="D61" s="52" t="s">
        <v>7</v>
      </c>
      <c r="E61" s="51"/>
      <c r="F61" s="52" t="s">
        <v>7</v>
      </c>
      <c r="G61" s="51"/>
      <c r="H61" s="52" t="s">
        <v>8</v>
      </c>
      <c r="I61" s="52">
        <f t="shared" si="0"/>
        <v>0</v>
      </c>
      <c r="J61" s="52">
        <f t="shared" si="1"/>
        <v>0</v>
      </c>
      <c r="K61" s="52">
        <f t="shared" si="2"/>
        <v>0</v>
      </c>
      <c r="L61" s="55"/>
      <c r="M61" s="53"/>
      <c r="N61" s="53"/>
      <c r="O61" s="53"/>
      <c r="P61" s="53"/>
      <c r="Q61" s="52"/>
      <c r="R61" s="39"/>
      <c r="S61" s="39"/>
    </row>
    <row r="62" spans="1:19" ht="24.75" hidden="1" customHeight="1" outlineLevel="1" x14ac:dyDescent="0.25">
      <c r="A62" s="82">
        <v>39</v>
      </c>
      <c r="B62" s="39"/>
      <c r="C62" s="51"/>
      <c r="D62" s="52" t="s">
        <v>7</v>
      </c>
      <c r="E62" s="51"/>
      <c r="F62" s="52" t="s">
        <v>7</v>
      </c>
      <c r="G62" s="51"/>
      <c r="H62" s="52" t="s">
        <v>8</v>
      </c>
      <c r="I62" s="52">
        <f t="shared" si="0"/>
        <v>0</v>
      </c>
      <c r="J62" s="52">
        <f t="shared" si="1"/>
        <v>0</v>
      </c>
      <c r="K62" s="52">
        <f t="shared" si="2"/>
        <v>0</v>
      </c>
      <c r="L62" s="55"/>
      <c r="M62" s="53"/>
      <c r="N62" s="53"/>
      <c r="O62" s="53"/>
      <c r="P62" s="53"/>
      <c r="Q62" s="52"/>
      <c r="R62" s="39"/>
      <c r="S62" s="39"/>
    </row>
    <row r="63" spans="1:19" ht="24.75" hidden="1" customHeight="1" outlineLevel="1" x14ac:dyDescent="0.25">
      <c r="A63" s="82">
        <v>40</v>
      </c>
      <c r="B63" s="39"/>
      <c r="C63" s="51"/>
      <c r="D63" s="52" t="s">
        <v>7</v>
      </c>
      <c r="E63" s="51"/>
      <c r="F63" s="52" t="s">
        <v>7</v>
      </c>
      <c r="G63" s="51"/>
      <c r="H63" s="52" t="s">
        <v>8</v>
      </c>
      <c r="I63" s="52">
        <f t="shared" si="0"/>
        <v>0</v>
      </c>
      <c r="J63" s="52">
        <f t="shared" si="1"/>
        <v>0</v>
      </c>
      <c r="K63" s="52">
        <f t="shared" si="2"/>
        <v>0</v>
      </c>
      <c r="L63" s="55"/>
      <c r="M63" s="53"/>
      <c r="N63" s="53"/>
      <c r="O63" s="53"/>
      <c r="P63" s="53"/>
      <c r="Q63" s="52"/>
      <c r="R63" s="39"/>
      <c r="S63" s="39"/>
    </row>
    <row r="64" spans="1:19" ht="24.75" hidden="1" customHeight="1" outlineLevel="1" x14ac:dyDescent="0.25">
      <c r="A64" s="82">
        <v>41</v>
      </c>
      <c r="B64" s="39"/>
      <c r="C64" s="51"/>
      <c r="D64" s="52" t="s">
        <v>7</v>
      </c>
      <c r="E64" s="51"/>
      <c r="F64" s="52" t="s">
        <v>7</v>
      </c>
      <c r="G64" s="51"/>
      <c r="H64" s="52" t="s">
        <v>8</v>
      </c>
      <c r="I64" s="52">
        <f t="shared" si="0"/>
        <v>0</v>
      </c>
      <c r="J64" s="52">
        <f t="shared" si="1"/>
        <v>0</v>
      </c>
      <c r="K64" s="52">
        <f t="shared" si="2"/>
        <v>0</v>
      </c>
      <c r="L64" s="55"/>
      <c r="M64" s="53"/>
      <c r="N64" s="53"/>
      <c r="O64" s="53"/>
      <c r="P64" s="53"/>
      <c r="Q64" s="52"/>
      <c r="R64" s="39"/>
      <c r="S64" s="39"/>
    </row>
    <row r="65" spans="1:19" ht="24.75" hidden="1" customHeight="1" outlineLevel="1" x14ac:dyDescent="0.25">
      <c r="A65" s="82">
        <v>42</v>
      </c>
      <c r="B65" s="39"/>
      <c r="C65" s="51"/>
      <c r="D65" s="52" t="s">
        <v>7</v>
      </c>
      <c r="E65" s="51"/>
      <c r="F65" s="52" t="s">
        <v>7</v>
      </c>
      <c r="G65" s="51"/>
      <c r="H65" s="52" t="s">
        <v>8</v>
      </c>
      <c r="I65" s="52">
        <f t="shared" si="0"/>
        <v>0</v>
      </c>
      <c r="J65" s="52">
        <f t="shared" si="1"/>
        <v>0</v>
      </c>
      <c r="K65" s="52">
        <f t="shared" si="2"/>
        <v>0</v>
      </c>
      <c r="L65" s="55"/>
      <c r="M65" s="53"/>
      <c r="N65" s="53"/>
      <c r="O65" s="53"/>
      <c r="P65" s="53"/>
      <c r="Q65" s="52"/>
      <c r="R65" s="39"/>
      <c r="S65" s="39"/>
    </row>
    <row r="66" spans="1:19" ht="24.75" hidden="1" customHeight="1" outlineLevel="1" x14ac:dyDescent="0.25">
      <c r="A66" s="82">
        <v>43</v>
      </c>
      <c r="B66" s="39"/>
      <c r="C66" s="51"/>
      <c r="D66" s="52" t="s">
        <v>7</v>
      </c>
      <c r="E66" s="51"/>
      <c r="F66" s="52" t="s">
        <v>7</v>
      </c>
      <c r="G66" s="51"/>
      <c r="H66" s="52" t="s">
        <v>8</v>
      </c>
      <c r="I66" s="52">
        <f t="shared" si="0"/>
        <v>0</v>
      </c>
      <c r="J66" s="52">
        <f t="shared" si="1"/>
        <v>0</v>
      </c>
      <c r="K66" s="52">
        <f t="shared" si="2"/>
        <v>0</v>
      </c>
      <c r="L66" s="55"/>
      <c r="M66" s="53"/>
      <c r="N66" s="53"/>
      <c r="O66" s="53"/>
      <c r="P66" s="53"/>
      <c r="Q66" s="52"/>
      <c r="R66" s="39"/>
      <c r="S66" s="39"/>
    </row>
    <row r="67" spans="1:19" ht="24.75" hidden="1" customHeight="1" outlineLevel="1" x14ac:dyDescent="0.25">
      <c r="A67" s="82">
        <v>44</v>
      </c>
      <c r="B67" s="39"/>
      <c r="C67" s="51"/>
      <c r="D67" s="52" t="s">
        <v>7</v>
      </c>
      <c r="E67" s="51"/>
      <c r="F67" s="52" t="s">
        <v>7</v>
      </c>
      <c r="G67" s="51"/>
      <c r="H67" s="52" t="s">
        <v>8</v>
      </c>
      <c r="I67" s="52">
        <f t="shared" si="0"/>
        <v>0</v>
      </c>
      <c r="J67" s="52">
        <f t="shared" si="1"/>
        <v>0</v>
      </c>
      <c r="K67" s="52">
        <f t="shared" si="2"/>
        <v>0</v>
      </c>
      <c r="L67" s="55"/>
      <c r="M67" s="53"/>
      <c r="N67" s="53"/>
      <c r="O67" s="53"/>
      <c r="P67" s="53"/>
      <c r="Q67" s="52"/>
      <c r="R67" s="39"/>
      <c r="S67" s="39"/>
    </row>
    <row r="68" spans="1:19" ht="24.75" hidden="1" customHeight="1" outlineLevel="1" x14ac:dyDescent="0.25">
      <c r="A68" s="82">
        <v>45</v>
      </c>
      <c r="B68" s="39"/>
      <c r="C68" s="51"/>
      <c r="D68" s="52" t="s">
        <v>7</v>
      </c>
      <c r="E68" s="51"/>
      <c r="F68" s="52" t="s">
        <v>7</v>
      </c>
      <c r="G68" s="51"/>
      <c r="H68" s="52" t="s">
        <v>8</v>
      </c>
      <c r="I68" s="52">
        <f t="shared" si="0"/>
        <v>0</v>
      </c>
      <c r="J68" s="52">
        <f t="shared" si="1"/>
        <v>0</v>
      </c>
      <c r="K68" s="52">
        <f t="shared" si="2"/>
        <v>0</v>
      </c>
      <c r="L68" s="55"/>
      <c r="M68" s="53"/>
      <c r="N68" s="53"/>
      <c r="O68" s="53"/>
      <c r="P68" s="53"/>
      <c r="Q68" s="52"/>
      <c r="R68" s="39"/>
      <c r="S68" s="39"/>
    </row>
    <row r="69" spans="1:19" ht="24.75" hidden="1" customHeight="1" outlineLevel="1" x14ac:dyDescent="0.25">
      <c r="A69" s="82">
        <v>46</v>
      </c>
      <c r="B69" s="39"/>
      <c r="C69" s="51"/>
      <c r="D69" s="52" t="s">
        <v>7</v>
      </c>
      <c r="E69" s="51"/>
      <c r="F69" s="52" t="s">
        <v>7</v>
      </c>
      <c r="G69" s="51"/>
      <c r="H69" s="52" t="s">
        <v>8</v>
      </c>
      <c r="I69" s="52">
        <f t="shared" si="0"/>
        <v>0</v>
      </c>
      <c r="J69" s="52">
        <f t="shared" si="1"/>
        <v>0</v>
      </c>
      <c r="K69" s="52">
        <f t="shared" si="2"/>
        <v>0</v>
      </c>
      <c r="L69" s="55"/>
      <c r="M69" s="53"/>
      <c r="N69" s="53"/>
      <c r="O69" s="53"/>
      <c r="P69" s="53"/>
      <c r="Q69" s="52"/>
      <c r="R69" s="39"/>
      <c r="S69" s="39"/>
    </row>
    <row r="70" spans="1:19" ht="24.75" hidden="1" customHeight="1" outlineLevel="1" x14ac:dyDescent="0.25">
      <c r="A70" s="82">
        <v>47</v>
      </c>
      <c r="B70" s="39"/>
      <c r="C70" s="51"/>
      <c r="D70" s="52" t="s">
        <v>7</v>
      </c>
      <c r="E70" s="51"/>
      <c r="F70" s="52" t="s">
        <v>7</v>
      </c>
      <c r="G70" s="51"/>
      <c r="H70" s="52" t="s">
        <v>8</v>
      </c>
      <c r="I70" s="52">
        <f t="shared" si="0"/>
        <v>0</v>
      </c>
      <c r="J70" s="52">
        <f t="shared" si="1"/>
        <v>0</v>
      </c>
      <c r="K70" s="52">
        <f t="shared" si="2"/>
        <v>0</v>
      </c>
      <c r="L70" s="55"/>
      <c r="M70" s="53"/>
      <c r="N70" s="53"/>
      <c r="O70" s="53"/>
      <c r="P70" s="53"/>
      <c r="Q70" s="52"/>
      <c r="R70" s="39"/>
      <c r="S70" s="39"/>
    </row>
    <row r="71" spans="1:19" ht="24.75" hidden="1" customHeight="1" outlineLevel="1" x14ac:dyDescent="0.25">
      <c r="A71" s="82">
        <v>48</v>
      </c>
      <c r="B71" s="39"/>
      <c r="C71" s="51"/>
      <c r="D71" s="52" t="s">
        <v>7</v>
      </c>
      <c r="E71" s="51"/>
      <c r="F71" s="52" t="s">
        <v>7</v>
      </c>
      <c r="G71" s="51"/>
      <c r="H71" s="52" t="s">
        <v>8</v>
      </c>
      <c r="I71" s="52">
        <f t="shared" si="0"/>
        <v>0</v>
      </c>
      <c r="J71" s="52">
        <f t="shared" si="1"/>
        <v>0</v>
      </c>
      <c r="K71" s="52">
        <f t="shared" si="2"/>
        <v>0</v>
      </c>
      <c r="L71" s="55"/>
      <c r="M71" s="53"/>
      <c r="N71" s="53"/>
      <c r="O71" s="53"/>
      <c r="P71" s="53"/>
      <c r="Q71" s="52"/>
      <c r="R71" s="39"/>
      <c r="S71" s="39"/>
    </row>
    <row r="72" spans="1:19" ht="24.75" hidden="1" customHeight="1" outlineLevel="1" x14ac:dyDescent="0.25">
      <c r="A72" s="82">
        <v>49</v>
      </c>
      <c r="B72" s="39"/>
      <c r="C72" s="51"/>
      <c r="D72" s="52" t="s">
        <v>7</v>
      </c>
      <c r="E72" s="51"/>
      <c r="F72" s="52" t="s">
        <v>7</v>
      </c>
      <c r="G72" s="51"/>
      <c r="H72" s="52" t="s">
        <v>8</v>
      </c>
      <c r="I72" s="52">
        <f t="shared" si="0"/>
        <v>0</v>
      </c>
      <c r="J72" s="52">
        <f t="shared" si="1"/>
        <v>0</v>
      </c>
      <c r="K72" s="52">
        <f t="shared" si="2"/>
        <v>0</v>
      </c>
      <c r="L72" s="55"/>
      <c r="M72" s="53"/>
      <c r="N72" s="53"/>
      <c r="O72" s="53"/>
      <c r="P72" s="53"/>
      <c r="Q72" s="52"/>
      <c r="R72" s="39"/>
      <c r="S72" s="39"/>
    </row>
    <row r="73" spans="1:19" ht="24.75" hidden="1" customHeight="1" outlineLevel="1" x14ac:dyDescent="0.25">
      <c r="A73" s="82">
        <v>50</v>
      </c>
      <c r="B73" s="39"/>
      <c r="C73" s="51"/>
      <c r="D73" s="52" t="s">
        <v>7</v>
      </c>
      <c r="E73" s="51"/>
      <c r="F73" s="52" t="s">
        <v>7</v>
      </c>
      <c r="G73" s="51"/>
      <c r="H73" s="52" t="s">
        <v>8</v>
      </c>
      <c r="I73" s="52">
        <f t="shared" si="0"/>
        <v>0</v>
      </c>
      <c r="J73" s="52">
        <f t="shared" si="1"/>
        <v>0</v>
      </c>
      <c r="K73" s="52">
        <f t="shared" si="2"/>
        <v>0</v>
      </c>
      <c r="L73" s="55"/>
      <c r="M73" s="53"/>
      <c r="N73" s="53"/>
      <c r="O73" s="53"/>
      <c r="P73" s="53"/>
      <c r="Q73" s="52"/>
      <c r="R73" s="39"/>
      <c r="S73" s="39"/>
    </row>
    <row r="74" spans="1:19" ht="24.75" hidden="1" customHeight="1" outlineLevel="1" x14ac:dyDescent="0.25">
      <c r="A74" s="82">
        <v>51</v>
      </c>
      <c r="B74" s="39"/>
      <c r="C74" s="51"/>
      <c r="D74" s="52" t="s">
        <v>7</v>
      </c>
      <c r="E74" s="51"/>
      <c r="F74" s="52" t="s">
        <v>7</v>
      </c>
      <c r="G74" s="51"/>
      <c r="H74" s="52" t="s">
        <v>8</v>
      </c>
      <c r="I74" s="52">
        <f t="shared" si="0"/>
        <v>0</v>
      </c>
      <c r="J74" s="52">
        <f t="shared" si="1"/>
        <v>0</v>
      </c>
      <c r="K74" s="52">
        <f t="shared" si="2"/>
        <v>0</v>
      </c>
      <c r="L74" s="55"/>
      <c r="M74" s="53"/>
      <c r="N74" s="53"/>
      <c r="O74" s="53"/>
      <c r="P74" s="53"/>
      <c r="Q74" s="52"/>
      <c r="R74" s="39"/>
      <c r="S74" s="39"/>
    </row>
    <row r="75" spans="1:19" ht="24.75" hidden="1" customHeight="1" outlineLevel="1" x14ac:dyDescent="0.25">
      <c r="A75" s="82">
        <v>52</v>
      </c>
      <c r="B75" s="39"/>
      <c r="C75" s="51"/>
      <c r="D75" s="52" t="s">
        <v>7</v>
      </c>
      <c r="E75" s="51"/>
      <c r="F75" s="52" t="s">
        <v>7</v>
      </c>
      <c r="G75" s="51"/>
      <c r="H75" s="52" t="s">
        <v>8</v>
      </c>
      <c r="I75" s="52">
        <f t="shared" si="0"/>
        <v>0</v>
      </c>
      <c r="J75" s="52">
        <f t="shared" si="1"/>
        <v>0</v>
      </c>
      <c r="K75" s="52">
        <f t="shared" si="2"/>
        <v>0</v>
      </c>
      <c r="L75" s="55"/>
      <c r="M75" s="53"/>
      <c r="N75" s="53"/>
      <c r="O75" s="53"/>
      <c r="P75" s="53"/>
      <c r="Q75" s="52"/>
      <c r="R75" s="39"/>
      <c r="S75" s="39"/>
    </row>
    <row r="76" spans="1:19" ht="24.75" hidden="1" customHeight="1" outlineLevel="1" x14ac:dyDescent="0.25">
      <c r="A76" s="82">
        <v>53</v>
      </c>
      <c r="B76" s="39"/>
      <c r="C76" s="51"/>
      <c r="D76" s="52" t="s">
        <v>7</v>
      </c>
      <c r="E76" s="51"/>
      <c r="F76" s="52" t="s">
        <v>7</v>
      </c>
      <c r="G76" s="51"/>
      <c r="H76" s="52" t="s">
        <v>8</v>
      </c>
      <c r="I76" s="52">
        <f t="shared" si="0"/>
        <v>0</v>
      </c>
      <c r="J76" s="52">
        <f t="shared" si="1"/>
        <v>0</v>
      </c>
      <c r="K76" s="52">
        <f t="shared" si="2"/>
        <v>0</v>
      </c>
      <c r="L76" s="55"/>
      <c r="M76" s="53"/>
      <c r="N76" s="53"/>
      <c r="O76" s="53"/>
      <c r="P76" s="53"/>
      <c r="Q76" s="52"/>
      <c r="R76" s="39"/>
      <c r="S76" s="39"/>
    </row>
    <row r="77" spans="1:19" ht="24.75" hidden="1" customHeight="1" outlineLevel="1" x14ac:dyDescent="0.25">
      <c r="A77" s="82">
        <v>54</v>
      </c>
      <c r="B77" s="39"/>
      <c r="C77" s="51"/>
      <c r="D77" s="52" t="s">
        <v>7</v>
      </c>
      <c r="E77" s="51"/>
      <c r="F77" s="52" t="s">
        <v>7</v>
      </c>
      <c r="G77" s="51"/>
      <c r="H77" s="52" t="s">
        <v>8</v>
      </c>
      <c r="I77" s="52">
        <f t="shared" si="0"/>
        <v>0</v>
      </c>
      <c r="J77" s="52">
        <f t="shared" si="1"/>
        <v>0</v>
      </c>
      <c r="K77" s="52">
        <f t="shared" si="2"/>
        <v>0</v>
      </c>
      <c r="L77" s="55"/>
      <c r="M77" s="53"/>
      <c r="N77" s="53"/>
      <c r="O77" s="53"/>
      <c r="P77" s="53"/>
      <c r="Q77" s="52"/>
      <c r="R77" s="39"/>
      <c r="S77" s="39"/>
    </row>
    <row r="78" spans="1:19" ht="24.75" hidden="1" customHeight="1" outlineLevel="1" x14ac:dyDescent="0.25">
      <c r="A78" s="82">
        <v>55</v>
      </c>
      <c r="B78" s="39"/>
      <c r="C78" s="51"/>
      <c r="D78" s="52" t="s">
        <v>7</v>
      </c>
      <c r="E78" s="51"/>
      <c r="F78" s="52" t="s">
        <v>7</v>
      </c>
      <c r="G78" s="51"/>
      <c r="H78" s="52" t="s">
        <v>8</v>
      </c>
      <c r="I78" s="52">
        <f t="shared" si="0"/>
        <v>0</v>
      </c>
      <c r="J78" s="52">
        <f t="shared" si="1"/>
        <v>0</v>
      </c>
      <c r="K78" s="52">
        <f t="shared" si="2"/>
        <v>0</v>
      </c>
      <c r="L78" s="55"/>
      <c r="M78" s="53"/>
      <c r="N78" s="53"/>
      <c r="O78" s="53"/>
      <c r="P78" s="53"/>
      <c r="Q78" s="52"/>
      <c r="R78" s="39"/>
      <c r="S78" s="39"/>
    </row>
    <row r="79" spans="1:19" ht="24.75" hidden="1" customHeight="1" outlineLevel="1" x14ac:dyDescent="0.25">
      <c r="A79" s="82">
        <v>56</v>
      </c>
      <c r="B79" s="39"/>
      <c r="C79" s="51"/>
      <c r="D79" s="52" t="s">
        <v>7</v>
      </c>
      <c r="E79" s="51"/>
      <c r="F79" s="52" t="s">
        <v>7</v>
      </c>
      <c r="G79" s="51"/>
      <c r="H79" s="52" t="s">
        <v>8</v>
      </c>
      <c r="I79" s="52">
        <f t="shared" si="0"/>
        <v>0</v>
      </c>
      <c r="J79" s="52">
        <f t="shared" si="1"/>
        <v>0</v>
      </c>
      <c r="K79" s="52">
        <f t="shared" si="2"/>
        <v>0</v>
      </c>
      <c r="L79" s="55"/>
      <c r="M79" s="53"/>
      <c r="N79" s="53"/>
      <c r="O79" s="53"/>
      <c r="P79" s="53"/>
      <c r="Q79" s="52"/>
      <c r="R79" s="39"/>
      <c r="S79" s="39"/>
    </row>
    <row r="80" spans="1:19" ht="24.75" hidden="1" customHeight="1" outlineLevel="1" x14ac:dyDescent="0.25">
      <c r="A80" s="82">
        <v>57</v>
      </c>
      <c r="B80" s="39"/>
      <c r="C80" s="51"/>
      <c r="D80" s="52" t="s">
        <v>7</v>
      </c>
      <c r="E80" s="51"/>
      <c r="F80" s="52" t="s">
        <v>7</v>
      </c>
      <c r="G80" s="51"/>
      <c r="H80" s="52" t="s">
        <v>8</v>
      </c>
      <c r="I80" s="52">
        <f t="shared" si="0"/>
        <v>0</v>
      </c>
      <c r="J80" s="52">
        <f t="shared" si="1"/>
        <v>0</v>
      </c>
      <c r="K80" s="52">
        <f t="shared" si="2"/>
        <v>0</v>
      </c>
      <c r="L80" s="55"/>
      <c r="M80" s="53"/>
      <c r="N80" s="53"/>
      <c r="O80" s="53"/>
      <c r="P80" s="53"/>
      <c r="Q80" s="52"/>
      <c r="R80" s="39"/>
      <c r="S80" s="39"/>
    </row>
    <row r="81" spans="1:19" ht="24.75" hidden="1" customHeight="1" outlineLevel="1" x14ac:dyDescent="0.25">
      <c r="A81" s="82">
        <v>58</v>
      </c>
      <c r="B81" s="39"/>
      <c r="C81" s="51"/>
      <c r="D81" s="52" t="s">
        <v>7</v>
      </c>
      <c r="E81" s="51"/>
      <c r="F81" s="52" t="s">
        <v>7</v>
      </c>
      <c r="G81" s="51"/>
      <c r="H81" s="52" t="s">
        <v>8</v>
      </c>
      <c r="I81" s="52">
        <f t="shared" si="0"/>
        <v>0</v>
      </c>
      <c r="J81" s="52">
        <f t="shared" si="1"/>
        <v>0</v>
      </c>
      <c r="K81" s="52">
        <f t="shared" si="2"/>
        <v>0</v>
      </c>
      <c r="L81" s="55"/>
      <c r="M81" s="53"/>
      <c r="N81" s="53"/>
      <c r="O81" s="53"/>
      <c r="P81" s="53"/>
      <c r="Q81" s="52"/>
      <c r="R81" s="39"/>
      <c r="S81" s="39"/>
    </row>
    <row r="82" spans="1:19" ht="24.75" hidden="1" customHeight="1" outlineLevel="1" x14ac:dyDescent="0.25">
      <c r="A82" s="82">
        <v>59</v>
      </c>
      <c r="B82" s="39"/>
      <c r="C82" s="51"/>
      <c r="D82" s="52" t="s">
        <v>7</v>
      </c>
      <c r="E82" s="51"/>
      <c r="F82" s="52" t="s">
        <v>7</v>
      </c>
      <c r="G82" s="51"/>
      <c r="H82" s="52" t="s">
        <v>8</v>
      </c>
      <c r="I82" s="52">
        <f t="shared" si="0"/>
        <v>0</v>
      </c>
      <c r="J82" s="52">
        <f t="shared" si="1"/>
        <v>0</v>
      </c>
      <c r="K82" s="52">
        <f t="shared" si="2"/>
        <v>0</v>
      </c>
      <c r="L82" s="55"/>
      <c r="M82" s="53"/>
      <c r="N82" s="53"/>
      <c r="O82" s="53"/>
      <c r="P82" s="53"/>
      <c r="Q82" s="52"/>
      <c r="R82" s="39"/>
      <c r="S82" s="39"/>
    </row>
    <row r="83" spans="1:19" ht="24.75" hidden="1" customHeight="1" outlineLevel="1" x14ac:dyDescent="0.25">
      <c r="A83" s="82">
        <v>60</v>
      </c>
      <c r="B83" s="39"/>
      <c r="C83" s="51"/>
      <c r="D83" s="52" t="s">
        <v>7</v>
      </c>
      <c r="E83" s="51"/>
      <c r="F83" s="52" t="s">
        <v>7</v>
      </c>
      <c r="G83" s="51"/>
      <c r="H83" s="52" t="s">
        <v>8</v>
      </c>
      <c r="I83" s="52">
        <f t="shared" si="0"/>
        <v>0</v>
      </c>
      <c r="J83" s="52">
        <f t="shared" si="1"/>
        <v>0</v>
      </c>
      <c r="K83" s="52">
        <f t="shared" si="2"/>
        <v>0</v>
      </c>
      <c r="L83" s="55"/>
      <c r="M83" s="53"/>
      <c r="N83" s="53"/>
      <c r="O83" s="53"/>
      <c r="P83" s="53"/>
      <c r="Q83" s="52"/>
      <c r="R83" s="39"/>
      <c r="S83" s="39"/>
    </row>
    <row r="84" spans="1:19" ht="24.75" hidden="1" customHeight="1" outlineLevel="1" x14ac:dyDescent="0.25">
      <c r="A84" s="82">
        <v>61</v>
      </c>
      <c r="B84" s="39"/>
      <c r="C84" s="51"/>
      <c r="D84" s="52" t="s">
        <v>7</v>
      </c>
      <c r="E84" s="51"/>
      <c r="F84" s="52" t="s">
        <v>7</v>
      </c>
      <c r="G84" s="51"/>
      <c r="H84" s="52" t="s">
        <v>8</v>
      </c>
      <c r="I84" s="52">
        <f t="shared" si="0"/>
        <v>0</v>
      </c>
      <c r="J84" s="52">
        <f t="shared" si="1"/>
        <v>0</v>
      </c>
      <c r="K84" s="52">
        <f t="shared" si="2"/>
        <v>0</v>
      </c>
      <c r="L84" s="55"/>
      <c r="M84" s="53"/>
      <c r="N84" s="53"/>
      <c r="O84" s="53"/>
      <c r="P84" s="53"/>
      <c r="Q84" s="52"/>
      <c r="R84" s="39"/>
      <c r="S84" s="39"/>
    </row>
    <row r="85" spans="1:19" ht="24.75" hidden="1" customHeight="1" outlineLevel="1" x14ac:dyDescent="0.25">
      <c r="A85" s="82">
        <v>62</v>
      </c>
      <c r="B85" s="39"/>
      <c r="C85" s="51"/>
      <c r="D85" s="52" t="s">
        <v>7</v>
      </c>
      <c r="E85" s="51"/>
      <c r="F85" s="52" t="s">
        <v>7</v>
      </c>
      <c r="G85" s="51"/>
      <c r="H85" s="52" t="s">
        <v>8</v>
      </c>
      <c r="I85" s="52">
        <f t="shared" si="0"/>
        <v>0</v>
      </c>
      <c r="J85" s="52">
        <f t="shared" si="1"/>
        <v>0</v>
      </c>
      <c r="K85" s="52">
        <f t="shared" si="2"/>
        <v>0</v>
      </c>
      <c r="L85" s="55"/>
      <c r="M85" s="53"/>
      <c r="N85" s="53"/>
      <c r="O85" s="53"/>
      <c r="P85" s="53"/>
      <c r="Q85" s="52"/>
      <c r="R85" s="39"/>
      <c r="S85" s="39"/>
    </row>
    <row r="86" spans="1:19" ht="24.75" hidden="1" customHeight="1" outlineLevel="1" x14ac:dyDescent="0.25">
      <c r="A86" s="82">
        <v>63</v>
      </c>
      <c r="B86" s="39"/>
      <c r="C86" s="51"/>
      <c r="D86" s="52" t="s">
        <v>7</v>
      </c>
      <c r="E86" s="51"/>
      <c r="F86" s="52" t="s">
        <v>7</v>
      </c>
      <c r="G86" s="51"/>
      <c r="H86" s="52" t="s">
        <v>8</v>
      </c>
      <c r="I86" s="52">
        <f t="shared" si="0"/>
        <v>0</v>
      </c>
      <c r="J86" s="52">
        <f t="shared" si="1"/>
        <v>0</v>
      </c>
      <c r="K86" s="52">
        <f t="shared" si="2"/>
        <v>0</v>
      </c>
      <c r="L86" s="55"/>
      <c r="M86" s="53"/>
      <c r="N86" s="53"/>
      <c r="O86" s="53"/>
      <c r="P86" s="53"/>
      <c r="Q86" s="52"/>
      <c r="R86" s="39"/>
      <c r="S86" s="39"/>
    </row>
    <row r="87" spans="1:19" ht="24.75" hidden="1" customHeight="1" outlineLevel="1" x14ac:dyDescent="0.25">
      <c r="A87" s="82">
        <v>64</v>
      </c>
      <c r="B87" s="39"/>
      <c r="C87" s="51"/>
      <c r="D87" s="52" t="s">
        <v>7</v>
      </c>
      <c r="E87" s="51"/>
      <c r="F87" s="52" t="s">
        <v>7</v>
      </c>
      <c r="G87" s="51"/>
      <c r="H87" s="52" t="s">
        <v>8</v>
      </c>
      <c r="I87" s="52">
        <f t="shared" si="0"/>
        <v>0</v>
      </c>
      <c r="J87" s="52">
        <f t="shared" si="1"/>
        <v>0</v>
      </c>
      <c r="K87" s="52">
        <f t="shared" si="2"/>
        <v>0</v>
      </c>
      <c r="L87" s="55"/>
      <c r="M87" s="53"/>
      <c r="N87" s="53"/>
      <c r="O87" s="53"/>
      <c r="P87" s="53"/>
      <c r="Q87" s="52"/>
      <c r="R87" s="39"/>
      <c r="S87" s="39"/>
    </row>
    <row r="88" spans="1:19" ht="24.75" hidden="1" customHeight="1" outlineLevel="1" x14ac:dyDescent="0.25">
      <c r="A88" s="82">
        <v>65</v>
      </c>
      <c r="B88" s="39"/>
      <c r="C88" s="51"/>
      <c r="D88" s="52" t="s">
        <v>7</v>
      </c>
      <c r="E88" s="51"/>
      <c r="F88" s="52" t="s">
        <v>7</v>
      </c>
      <c r="G88" s="51"/>
      <c r="H88" s="52" t="s">
        <v>8</v>
      </c>
      <c r="I88" s="52">
        <f t="shared" si="0"/>
        <v>0</v>
      </c>
      <c r="J88" s="52">
        <f t="shared" si="1"/>
        <v>0</v>
      </c>
      <c r="K88" s="52">
        <f t="shared" si="2"/>
        <v>0</v>
      </c>
      <c r="L88" s="55"/>
      <c r="M88" s="53"/>
      <c r="N88" s="53"/>
      <c r="O88" s="53"/>
      <c r="P88" s="53"/>
      <c r="Q88" s="52"/>
      <c r="R88" s="39"/>
      <c r="S88" s="39"/>
    </row>
    <row r="89" spans="1:19" ht="24.75" hidden="1" customHeight="1" outlineLevel="1" x14ac:dyDescent="0.25">
      <c r="A89" s="82">
        <v>66</v>
      </c>
      <c r="B89" s="39"/>
      <c r="C89" s="51"/>
      <c r="D89" s="52" t="s">
        <v>7</v>
      </c>
      <c r="E89" s="51"/>
      <c r="F89" s="52" t="s">
        <v>7</v>
      </c>
      <c r="G89" s="51"/>
      <c r="H89" s="52" t="s">
        <v>8</v>
      </c>
      <c r="I89" s="52">
        <f t="shared" si="0"/>
        <v>0</v>
      </c>
      <c r="J89" s="52">
        <f t="shared" si="1"/>
        <v>0</v>
      </c>
      <c r="K89" s="52">
        <f t="shared" si="2"/>
        <v>0</v>
      </c>
      <c r="L89" s="55"/>
      <c r="M89" s="53"/>
      <c r="N89" s="53"/>
      <c r="O89" s="53"/>
      <c r="P89" s="53"/>
      <c r="Q89" s="52"/>
      <c r="R89" s="39"/>
      <c r="S89" s="39"/>
    </row>
    <row r="90" spans="1:19" ht="24.75" hidden="1" customHeight="1" outlineLevel="1" x14ac:dyDescent="0.25">
      <c r="A90" s="82">
        <v>67</v>
      </c>
      <c r="B90" s="39"/>
      <c r="C90" s="51"/>
      <c r="D90" s="52" t="s">
        <v>7</v>
      </c>
      <c r="E90" s="51"/>
      <c r="F90" s="52" t="s">
        <v>7</v>
      </c>
      <c r="G90" s="51"/>
      <c r="H90" s="52" t="s">
        <v>8</v>
      </c>
      <c r="I90" s="52">
        <f t="shared" si="0"/>
        <v>0</v>
      </c>
      <c r="J90" s="52">
        <f t="shared" si="1"/>
        <v>0</v>
      </c>
      <c r="K90" s="52">
        <f t="shared" si="2"/>
        <v>0</v>
      </c>
      <c r="L90" s="55"/>
      <c r="M90" s="53"/>
      <c r="N90" s="53"/>
      <c r="O90" s="53"/>
      <c r="P90" s="53"/>
      <c r="Q90" s="52"/>
      <c r="R90" s="39"/>
      <c r="S90" s="39"/>
    </row>
    <row r="91" spans="1:19" ht="24.75" hidden="1" customHeight="1" outlineLevel="1" x14ac:dyDescent="0.25">
      <c r="A91" s="82">
        <v>68</v>
      </c>
      <c r="B91" s="39"/>
      <c r="C91" s="51"/>
      <c r="D91" s="52" t="s">
        <v>7</v>
      </c>
      <c r="E91" s="51"/>
      <c r="F91" s="52" t="s">
        <v>7</v>
      </c>
      <c r="G91" s="51"/>
      <c r="H91" s="52" t="s">
        <v>8</v>
      </c>
      <c r="I91" s="52">
        <f t="shared" si="0"/>
        <v>0</v>
      </c>
      <c r="J91" s="52">
        <f t="shared" si="1"/>
        <v>0</v>
      </c>
      <c r="K91" s="52">
        <f t="shared" si="2"/>
        <v>0</v>
      </c>
      <c r="L91" s="55"/>
      <c r="M91" s="53"/>
      <c r="N91" s="53"/>
      <c r="O91" s="53"/>
      <c r="P91" s="53"/>
      <c r="Q91" s="52"/>
      <c r="R91" s="39"/>
      <c r="S91" s="39"/>
    </row>
    <row r="92" spans="1:19" ht="24.75" hidden="1" customHeight="1" outlineLevel="1" x14ac:dyDescent="0.25">
      <c r="A92" s="82">
        <v>69</v>
      </c>
      <c r="B92" s="39"/>
      <c r="C92" s="51"/>
      <c r="D92" s="52" t="s">
        <v>7</v>
      </c>
      <c r="E92" s="51"/>
      <c r="F92" s="52" t="s">
        <v>7</v>
      </c>
      <c r="G92" s="51"/>
      <c r="H92" s="52" t="s">
        <v>8</v>
      </c>
      <c r="I92" s="52">
        <f t="shared" si="0"/>
        <v>0</v>
      </c>
      <c r="J92" s="52">
        <f t="shared" si="1"/>
        <v>0</v>
      </c>
      <c r="K92" s="52">
        <f t="shared" si="2"/>
        <v>0</v>
      </c>
      <c r="L92" s="55"/>
      <c r="M92" s="53"/>
      <c r="N92" s="53"/>
      <c r="O92" s="53"/>
      <c r="P92" s="53"/>
      <c r="Q92" s="52"/>
      <c r="R92" s="39"/>
      <c r="S92" s="39"/>
    </row>
    <row r="93" spans="1:19" ht="24.75" hidden="1" customHeight="1" outlineLevel="1" x14ac:dyDescent="0.25">
      <c r="A93" s="82">
        <v>70</v>
      </c>
      <c r="B93" s="39"/>
      <c r="C93" s="51"/>
      <c r="D93" s="52" t="s">
        <v>7</v>
      </c>
      <c r="E93" s="51"/>
      <c r="F93" s="52" t="s">
        <v>7</v>
      </c>
      <c r="G93" s="51"/>
      <c r="H93" s="52" t="s">
        <v>8</v>
      </c>
      <c r="I93" s="52">
        <f t="shared" si="0"/>
        <v>0</v>
      </c>
      <c r="J93" s="52">
        <f t="shared" ref="J93:J113" si="3">IF(C93&gt;0,(C93+60)*G93,0)</f>
        <v>0</v>
      </c>
      <c r="K93" s="52">
        <f t="shared" ref="K93:K113" si="4">IF(E93&gt;0,(E93+60)*G93,0)</f>
        <v>0</v>
      </c>
      <c r="L93" s="55"/>
      <c r="M93" s="53"/>
      <c r="N93" s="53"/>
      <c r="O93" s="53"/>
      <c r="P93" s="53"/>
      <c r="Q93" s="52"/>
      <c r="R93" s="39"/>
      <c r="S93" s="39"/>
    </row>
    <row r="94" spans="1:19" ht="24.75" hidden="1" customHeight="1" outlineLevel="1" x14ac:dyDescent="0.25">
      <c r="A94" s="82">
        <v>71</v>
      </c>
      <c r="B94" s="39"/>
      <c r="C94" s="51"/>
      <c r="D94" s="52" t="s">
        <v>7</v>
      </c>
      <c r="E94" s="51"/>
      <c r="F94" s="52" t="s">
        <v>7</v>
      </c>
      <c r="G94" s="51"/>
      <c r="H94" s="52" t="s">
        <v>8</v>
      </c>
      <c r="I94" s="52">
        <f t="shared" si="0"/>
        <v>0</v>
      </c>
      <c r="J94" s="52">
        <f t="shared" si="3"/>
        <v>0</v>
      </c>
      <c r="K94" s="52">
        <f t="shared" si="4"/>
        <v>0</v>
      </c>
      <c r="L94" s="55"/>
      <c r="M94" s="53"/>
      <c r="N94" s="53"/>
      <c r="O94" s="53"/>
      <c r="P94" s="53"/>
      <c r="Q94" s="52"/>
      <c r="R94" s="39"/>
      <c r="S94" s="39"/>
    </row>
    <row r="95" spans="1:19" ht="24.75" hidden="1" customHeight="1" outlineLevel="1" x14ac:dyDescent="0.25">
      <c r="A95" s="82">
        <v>72</v>
      </c>
      <c r="B95" s="39"/>
      <c r="C95" s="51"/>
      <c r="D95" s="52" t="s">
        <v>7</v>
      </c>
      <c r="E95" s="51"/>
      <c r="F95" s="52" t="s">
        <v>7</v>
      </c>
      <c r="G95" s="51"/>
      <c r="H95" s="52" t="s">
        <v>8</v>
      </c>
      <c r="I95" s="52">
        <f t="shared" si="0"/>
        <v>0</v>
      </c>
      <c r="J95" s="52">
        <f t="shared" si="3"/>
        <v>0</v>
      </c>
      <c r="K95" s="52">
        <f t="shared" si="4"/>
        <v>0</v>
      </c>
      <c r="L95" s="55"/>
      <c r="M95" s="53"/>
      <c r="N95" s="53"/>
      <c r="O95" s="53"/>
      <c r="P95" s="53"/>
      <c r="Q95" s="52"/>
      <c r="R95" s="39"/>
      <c r="S95" s="39"/>
    </row>
    <row r="96" spans="1:19" ht="24.75" hidden="1" customHeight="1" outlineLevel="1" x14ac:dyDescent="0.25">
      <c r="A96" s="82">
        <v>73</v>
      </c>
      <c r="B96" s="39"/>
      <c r="C96" s="51"/>
      <c r="D96" s="52" t="s">
        <v>7</v>
      </c>
      <c r="E96" s="51"/>
      <c r="F96" s="52" t="s">
        <v>7</v>
      </c>
      <c r="G96" s="51"/>
      <c r="H96" s="52" t="s">
        <v>8</v>
      </c>
      <c r="I96" s="52">
        <f t="shared" si="0"/>
        <v>0</v>
      </c>
      <c r="J96" s="52">
        <f t="shared" si="3"/>
        <v>0</v>
      </c>
      <c r="K96" s="52">
        <f t="shared" si="4"/>
        <v>0</v>
      </c>
      <c r="L96" s="55"/>
      <c r="M96" s="53"/>
      <c r="N96" s="53"/>
      <c r="O96" s="53"/>
      <c r="P96" s="53"/>
      <c r="Q96" s="52"/>
      <c r="R96" s="39"/>
      <c r="S96" s="39"/>
    </row>
    <row r="97" spans="1:19" ht="24.75" hidden="1" customHeight="1" outlineLevel="1" x14ac:dyDescent="0.25">
      <c r="A97" s="82">
        <v>74</v>
      </c>
      <c r="B97" s="39"/>
      <c r="C97" s="51"/>
      <c r="D97" s="52" t="s">
        <v>7</v>
      </c>
      <c r="E97" s="51"/>
      <c r="F97" s="52" t="s">
        <v>7</v>
      </c>
      <c r="G97" s="51"/>
      <c r="H97" s="52" t="s">
        <v>8</v>
      </c>
      <c r="I97" s="52">
        <f t="shared" si="0"/>
        <v>0</v>
      </c>
      <c r="J97" s="52">
        <f t="shared" si="3"/>
        <v>0</v>
      </c>
      <c r="K97" s="52">
        <f t="shared" si="4"/>
        <v>0</v>
      </c>
      <c r="L97" s="55"/>
      <c r="M97" s="53"/>
      <c r="N97" s="53"/>
      <c r="O97" s="53"/>
      <c r="P97" s="53"/>
      <c r="Q97" s="52"/>
      <c r="R97" s="39"/>
      <c r="S97" s="39"/>
    </row>
    <row r="98" spans="1:19" ht="24.75" hidden="1" customHeight="1" outlineLevel="1" x14ac:dyDescent="0.25">
      <c r="A98" s="82">
        <v>75</v>
      </c>
      <c r="B98" s="39"/>
      <c r="C98" s="51"/>
      <c r="D98" s="52" t="s">
        <v>7</v>
      </c>
      <c r="E98" s="51"/>
      <c r="F98" s="52" t="s">
        <v>7</v>
      </c>
      <c r="G98" s="51"/>
      <c r="H98" s="52" t="s">
        <v>8</v>
      </c>
      <c r="I98" s="52">
        <f t="shared" si="0"/>
        <v>0</v>
      </c>
      <c r="J98" s="52">
        <f t="shared" si="3"/>
        <v>0</v>
      </c>
      <c r="K98" s="52">
        <f t="shared" si="4"/>
        <v>0</v>
      </c>
      <c r="L98" s="55"/>
      <c r="M98" s="53"/>
      <c r="N98" s="53"/>
      <c r="O98" s="53"/>
      <c r="P98" s="53"/>
      <c r="Q98" s="52"/>
      <c r="R98" s="39"/>
      <c r="S98" s="39"/>
    </row>
    <row r="99" spans="1:19" ht="24.75" hidden="1" customHeight="1" outlineLevel="1" x14ac:dyDescent="0.25">
      <c r="A99" s="82">
        <v>76</v>
      </c>
      <c r="B99" s="39"/>
      <c r="C99" s="51"/>
      <c r="D99" s="52" t="s">
        <v>7</v>
      </c>
      <c r="E99" s="51"/>
      <c r="F99" s="52" t="s">
        <v>7</v>
      </c>
      <c r="G99" s="51"/>
      <c r="H99" s="52" t="s">
        <v>8</v>
      </c>
      <c r="I99" s="52">
        <f t="shared" si="0"/>
        <v>0</v>
      </c>
      <c r="J99" s="52">
        <f t="shared" si="3"/>
        <v>0</v>
      </c>
      <c r="K99" s="52">
        <f t="shared" si="4"/>
        <v>0</v>
      </c>
      <c r="L99" s="55"/>
      <c r="M99" s="53"/>
      <c r="N99" s="53"/>
      <c r="O99" s="53"/>
      <c r="P99" s="53"/>
      <c r="Q99" s="52"/>
      <c r="R99" s="39"/>
      <c r="S99" s="39"/>
    </row>
    <row r="100" spans="1:19" ht="24.75" hidden="1" customHeight="1" outlineLevel="1" x14ac:dyDescent="0.25">
      <c r="A100" s="82">
        <v>77</v>
      </c>
      <c r="B100" s="39"/>
      <c r="C100" s="51"/>
      <c r="D100" s="52" t="s">
        <v>7</v>
      </c>
      <c r="E100" s="51"/>
      <c r="F100" s="52" t="s">
        <v>7</v>
      </c>
      <c r="G100" s="51"/>
      <c r="H100" s="52" t="s">
        <v>8</v>
      </c>
      <c r="I100" s="52">
        <f t="shared" si="0"/>
        <v>0</v>
      </c>
      <c r="J100" s="52">
        <f t="shared" si="3"/>
        <v>0</v>
      </c>
      <c r="K100" s="52">
        <f t="shared" si="4"/>
        <v>0</v>
      </c>
      <c r="L100" s="55"/>
      <c r="M100" s="53"/>
      <c r="N100" s="53"/>
      <c r="O100" s="53"/>
      <c r="P100" s="53"/>
      <c r="Q100" s="52"/>
      <c r="R100" s="39"/>
      <c r="S100" s="39"/>
    </row>
    <row r="101" spans="1:19" ht="24.75" hidden="1" customHeight="1" outlineLevel="1" x14ac:dyDescent="0.25">
      <c r="A101" s="82">
        <v>78</v>
      </c>
      <c r="B101" s="39"/>
      <c r="C101" s="51"/>
      <c r="D101" s="52" t="s">
        <v>7</v>
      </c>
      <c r="E101" s="51"/>
      <c r="F101" s="52" t="s">
        <v>7</v>
      </c>
      <c r="G101" s="51"/>
      <c r="H101" s="52" t="s">
        <v>8</v>
      </c>
      <c r="I101" s="52">
        <f t="shared" si="0"/>
        <v>0</v>
      </c>
      <c r="J101" s="52">
        <f t="shared" si="3"/>
        <v>0</v>
      </c>
      <c r="K101" s="52">
        <f t="shared" si="4"/>
        <v>0</v>
      </c>
      <c r="L101" s="55"/>
      <c r="M101" s="53"/>
      <c r="N101" s="53"/>
      <c r="O101" s="53"/>
      <c r="P101" s="53"/>
      <c r="Q101" s="52" t="s">
        <v>9</v>
      </c>
      <c r="R101" s="39"/>
      <c r="S101" s="39"/>
    </row>
    <row r="102" spans="1:19" ht="24.75" hidden="1" customHeight="1" outlineLevel="1" x14ac:dyDescent="0.25">
      <c r="A102" s="82">
        <v>79</v>
      </c>
      <c r="B102" s="39"/>
      <c r="C102" s="51"/>
      <c r="D102" s="52" t="s">
        <v>7</v>
      </c>
      <c r="E102" s="51"/>
      <c r="F102" s="52" t="s">
        <v>7</v>
      </c>
      <c r="G102" s="51"/>
      <c r="H102" s="52" t="s">
        <v>8</v>
      </c>
      <c r="I102" s="52">
        <f t="shared" si="0"/>
        <v>0</v>
      </c>
      <c r="J102" s="52">
        <f t="shared" si="3"/>
        <v>0</v>
      </c>
      <c r="K102" s="52">
        <f t="shared" si="4"/>
        <v>0</v>
      </c>
      <c r="L102" s="55"/>
      <c r="M102" s="53"/>
      <c r="N102" s="53"/>
      <c r="O102" s="53"/>
      <c r="P102" s="53"/>
      <c r="Q102" s="52"/>
      <c r="R102" s="39"/>
      <c r="S102" s="39"/>
    </row>
    <row r="103" spans="1:19" ht="24.75" hidden="1" customHeight="1" outlineLevel="1" x14ac:dyDescent="0.25">
      <c r="A103" s="82">
        <v>80</v>
      </c>
      <c r="B103" s="39"/>
      <c r="C103" s="51"/>
      <c r="D103" s="52" t="s">
        <v>7</v>
      </c>
      <c r="E103" s="51"/>
      <c r="F103" s="52" t="s">
        <v>7</v>
      </c>
      <c r="G103" s="51"/>
      <c r="H103" s="52" t="s">
        <v>8</v>
      </c>
      <c r="I103" s="52">
        <f t="shared" si="0"/>
        <v>0</v>
      </c>
      <c r="J103" s="52">
        <f t="shared" si="3"/>
        <v>0</v>
      </c>
      <c r="K103" s="52">
        <f t="shared" si="4"/>
        <v>0</v>
      </c>
      <c r="L103" s="55"/>
      <c r="M103" s="53"/>
      <c r="N103" s="53"/>
      <c r="O103" s="53"/>
      <c r="P103" s="53"/>
      <c r="Q103" s="52"/>
      <c r="R103" s="39"/>
      <c r="S103" s="39"/>
    </row>
    <row r="104" spans="1:19" ht="24.75" hidden="1" customHeight="1" outlineLevel="1" x14ac:dyDescent="0.25">
      <c r="A104" s="82">
        <v>81</v>
      </c>
      <c r="B104" s="39"/>
      <c r="C104" s="51"/>
      <c r="D104" s="52" t="s">
        <v>7</v>
      </c>
      <c r="E104" s="51"/>
      <c r="F104" s="52" t="s">
        <v>7</v>
      </c>
      <c r="G104" s="51"/>
      <c r="H104" s="52" t="s">
        <v>8</v>
      </c>
      <c r="I104" s="52">
        <f t="shared" si="0"/>
        <v>0</v>
      </c>
      <c r="J104" s="52">
        <f t="shared" si="3"/>
        <v>0</v>
      </c>
      <c r="K104" s="52">
        <f t="shared" si="4"/>
        <v>0</v>
      </c>
      <c r="L104" s="55"/>
      <c r="M104" s="53"/>
      <c r="N104" s="53"/>
      <c r="O104" s="53"/>
      <c r="P104" s="53"/>
      <c r="Q104" s="52"/>
      <c r="R104" s="39"/>
      <c r="S104" s="39"/>
    </row>
    <row r="105" spans="1:19" ht="24.75" hidden="1" customHeight="1" outlineLevel="1" x14ac:dyDescent="0.25">
      <c r="A105" s="82">
        <v>82</v>
      </c>
      <c r="B105" s="39"/>
      <c r="C105" s="51"/>
      <c r="D105" s="52" t="s">
        <v>7</v>
      </c>
      <c r="E105" s="51"/>
      <c r="F105" s="52" t="s">
        <v>7</v>
      </c>
      <c r="G105" s="51"/>
      <c r="H105" s="52" t="s">
        <v>8</v>
      </c>
      <c r="I105" s="52">
        <f t="shared" si="0"/>
        <v>0</v>
      </c>
      <c r="J105" s="52">
        <f t="shared" si="3"/>
        <v>0</v>
      </c>
      <c r="K105" s="52">
        <f t="shared" si="4"/>
        <v>0</v>
      </c>
      <c r="L105" s="55"/>
      <c r="M105" s="53"/>
      <c r="N105" s="53"/>
      <c r="O105" s="53"/>
      <c r="P105" s="53"/>
      <c r="Q105" s="52" t="s">
        <v>9</v>
      </c>
      <c r="R105" s="39"/>
      <c r="S105" s="39"/>
    </row>
    <row r="106" spans="1:19" ht="24.75" hidden="1" customHeight="1" outlineLevel="1" x14ac:dyDescent="0.25">
      <c r="A106" s="82">
        <v>83</v>
      </c>
      <c r="B106" s="39"/>
      <c r="C106" s="51"/>
      <c r="D106" s="52" t="s">
        <v>7</v>
      </c>
      <c r="E106" s="51"/>
      <c r="F106" s="52" t="s">
        <v>7</v>
      </c>
      <c r="G106" s="51"/>
      <c r="H106" s="52" t="s">
        <v>8</v>
      </c>
      <c r="I106" s="52">
        <f t="shared" si="0"/>
        <v>0</v>
      </c>
      <c r="J106" s="52">
        <f t="shared" si="3"/>
        <v>0</v>
      </c>
      <c r="K106" s="52">
        <f t="shared" si="4"/>
        <v>0</v>
      </c>
      <c r="L106" s="55"/>
      <c r="M106" s="53"/>
      <c r="N106" s="53"/>
      <c r="O106" s="53"/>
      <c r="P106" s="53"/>
      <c r="Q106" s="52" t="s">
        <v>9</v>
      </c>
      <c r="R106" s="39"/>
      <c r="S106" s="39"/>
    </row>
    <row r="107" spans="1:19" ht="24.75" hidden="1" customHeight="1" outlineLevel="1" x14ac:dyDescent="0.25">
      <c r="A107" s="82">
        <v>84</v>
      </c>
      <c r="B107" s="39"/>
      <c r="C107" s="51"/>
      <c r="D107" s="52" t="s">
        <v>7</v>
      </c>
      <c r="E107" s="51"/>
      <c r="F107" s="52" t="s">
        <v>7</v>
      </c>
      <c r="G107" s="51"/>
      <c r="H107" s="52" t="s">
        <v>8</v>
      </c>
      <c r="I107" s="52">
        <f t="shared" si="0"/>
        <v>0</v>
      </c>
      <c r="J107" s="52">
        <f t="shared" si="3"/>
        <v>0</v>
      </c>
      <c r="K107" s="52">
        <f t="shared" si="4"/>
        <v>0</v>
      </c>
      <c r="L107" s="55"/>
      <c r="M107" s="53"/>
      <c r="N107" s="53"/>
      <c r="O107" s="53"/>
      <c r="P107" s="53"/>
      <c r="Q107" s="52" t="s">
        <v>9</v>
      </c>
      <c r="R107" s="39"/>
      <c r="S107" s="39"/>
    </row>
    <row r="108" spans="1:19" ht="24.75" hidden="1" customHeight="1" outlineLevel="1" x14ac:dyDescent="0.25">
      <c r="A108" s="82">
        <v>85</v>
      </c>
      <c r="B108" s="39"/>
      <c r="C108" s="51"/>
      <c r="D108" s="52" t="s">
        <v>7</v>
      </c>
      <c r="E108" s="51"/>
      <c r="F108" s="52" t="s">
        <v>7</v>
      </c>
      <c r="G108" s="51"/>
      <c r="H108" s="52" t="s">
        <v>8</v>
      </c>
      <c r="I108" s="52">
        <f t="shared" si="0"/>
        <v>0</v>
      </c>
      <c r="J108" s="52">
        <f t="shared" si="3"/>
        <v>0</v>
      </c>
      <c r="K108" s="52">
        <f t="shared" si="4"/>
        <v>0</v>
      </c>
      <c r="L108" s="55"/>
      <c r="M108" s="53"/>
      <c r="N108" s="53"/>
      <c r="O108" s="53"/>
      <c r="P108" s="53"/>
      <c r="Q108" s="52" t="s">
        <v>9</v>
      </c>
      <c r="R108" s="39"/>
      <c r="S108" s="39"/>
    </row>
    <row r="109" spans="1:19" ht="24.75" hidden="1" customHeight="1" outlineLevel="1" x14ac:dyDescent="0.25">
      <c r="A109" s="82">
        <v>86</v>
      </c>
      <c r="B109" s="39"/>
      <c r="C109" s="51"/>
      <c r="D109" s="52" t="s">
        <v>7</v>
      </c>
      <c r="E109" s="51"/>
      <c r="F109" s="52" t="s">
        <v>7</v>
      </c>
      <c r="G109" s="51"/>
      <c r="H109" s="52" t="s">
        <v>8</v>
      </c>
      <c r="I109" s="52">
        <f t="shared" si="0"/>
        <v>0</v>
      </c>
      <c r="J109" s="52">
        <f t="shared" si="3"/>
        <v>0</v>
      </c>
      <c r="K109" s="52">
        <f t="shared" si="4"/>
        <v>0</v>
      </c>
      <c r="L109" s="55"/>
      <c r="M109" s="53"/>
      <c r="N109" s="53"/>
      <c r="O109" s="53"/>
      <c r="P109" s="53"/>
      <c r="Q109" s="52" t="s">
        <v>9</v>
      </c>
      <c r="R109" s="39"/>
      <c r="S109" s="39"/>
    </row>
    <row r="110" spans="1:19" ht="24.75" hidden="1" customHeight="1" outlineLevel="1" x14ac:dyDescent="0.25">
      <c r="A110" s="82">
        <v>87</v>
      </c>
      <c r="B110" s="39"/>
      <c r="C110" s="51"/>
      <c r="D110" s="52" t="s">
        <v>7</v>
      </c>
      <c r="E110" s="51"/>
      <c r="F110" s="52" t="s">
        <v>7</v>
      </c>
      <c r="G110" s="51"/>
      <c r="H110" s="52" t="s">
        <v>8</v>
      </c>
      <c r="I110" s="52">
        <f t="shared" si="0"/>
        <v>0</v>
      </c>
      <c r="J110" s="52">
        <f t="shared" si="3"/>
        <v>0</v>
      </c>
      <c r="K110" s="52">
        <f t="shared" si="4"/>
        <v>0</v>
      </c>
      <c r="L110" s="55"/>
      <c r="M110" s="53"/>
      <c r="N110" s="53"/>
      <c r="O110" s="53"/>
      <c r="P110" s="53"/>
      <c r="Q110" s="52" t="s">
        <v>9</v>
      </c>
      <c r="R110" s="39"/>
      <c r="S110" s="39"/>
    </row>
    <row r="111" spans="1:19" ht="24.75" hidden="1" customHeight="1" outlineLevel="1" x14ac:dyDescent="0.25">
      <c r="A111" s="82">
        <v>88</v>
      </c>
      <c r="B111" s="39"/>
      <c r="C111" s="51"/>
      <c r="D111" s="52" t="s">
        <v>7</v>
      </c>
      <c r="E111" s="51"/>
      <c r="F111" s="52" t="s">
        <v>7</v>
      </c>
      <c r="G111" s="51"/>
      <c r="H111" s="52" t="s">
        <v>8</v>
      </c>
      <c r="I111" s="52">
        <f t="shared" si="0"/>
        <v>0</v>
      </c>
      <c r="J111" s="52">
        <f t="shared" si="3"/>
        <v>0</v>
      </c>
      <c r="K111" s="52">
        <f t="shared" si="4"/>
        <v>0</v>
      </c>
      <c r="L111" s="55"/>
      <c r="M111" s="53"/>
      <c r="N111" s="53"/>
      <c r="O111" s="53"/>
      <c r="P111" s="53"/>
      <c r="Q111" s="52" t="s">
        <v>9</v>
      </c>
      <c r="R111" s="39"/>
      <c r="S111" s="39"/>
    </row>
    <row r="112" spans="1:19" ht="24.75" hidden="1" customHeight="1" outlineLevel="1" x14ac:dyDescent="0.25">
      <c r="A112" s="82">
        <v>89</v>
      </c>
      <c r="B112" s="39"/>
      <c r="C112" s="51"/>
      <c r="D112" s="52" t="s">
        <v>7</v>
      </c>
      <c r="E112" s="51"/>
      <c r="F112" s="52" t="s">
        <v>7</v>
      </c>
      <c r="G112" s="51"/>
      <c r="H112" s="52" t="s">
        <v>8</v>
      </c>
      <c r="I112" s="52">
        <f t="shared" si="0"/>
        <v>0</v>
      </c>
      <c r="J112" s="52">
        <f t="shared" si="3"/>
        <v>0</v>
      </c>
      <c r="K112" s="52">
        <f t="shared" si="4"/>
        <v>0</v>
      </c>
      <c r="L112" s="55"/>
      <c r="M112" s="53"/>
      <c r="N112" s="53"/>
      <c r="O112" s="53"/>
      <c r="P112" s="53"/>
      <c r="Q112" s="52" t="s">
        <v>9</v>
      </c>
      <c r="R112" s="39"/>
      <c r="S112" s="39"/>
    </row>
    <row r="113" spans="1:19" ht="24.75" hidden="1" customHeight="1" outlineLevel="1" x14ac:dyDescent="0.25">
      <c r="A113" s="82">
        <v>90</v>
      </c>
      <c r="B113" s="39"/>
      <c r="C113" s="51"/>
      <c r="D113" s="52" t="s">
        <v>7</v>
      </c>
      <c r="E113" s="51"/>
      <c r="F113" s="52" t="s">
        <v>7</v>
      </c>
      <c r="G113" s="51"/>
      <c r="H113" s="52" t="s">
        <v>8</v>
      </c>
      <c r="I113" s="52">
        <f t="shared" si="0"/>
        <v>0</v>
      </c>
      <c r="J113" s="52">
        <f t="shared" si="3"/>
        <v>0</v>
      </c>
      <c r="K113" s="52">
        <f t="shared" si="4"/>
        <v>0</v>
      </c>
      <c r="L113" s="55"/>
      <c r="M113" s="53"/>
      <c r="N113" s="53"/>
      <c r="O113" s="53"/>
      <c r="P113" s="53"/>
      <c r="Q113" s="52" t="s">
        <v>9</v>
      </c>
      <c r="R113" s="39"/>
      <c r="S113" s="39"/>
    </row>
    <row r="114" spans="1:19" ht="18" customHeight="1" collapsed="1" x14ac:dyDescent="0.25">
      <c r="A114" s="82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3"/>
      <c r="M114" s="80"/>
      <c r="N114" s="80"/>
      <c r="O114" s="80"/>
      <c r="P114" s="80"/>
      <c r="Q114" s="80"/>
      <c r="R114" s="80"/>
    </row>
    <row r="115" spans="1:19" ht="13.7" hidden="1" customHeight="1" x14ac:dyDescent="0.25">
      <c r="A115" s="82">
        <v>89</v>
      </c>
      <c r="B115" s="164" t="s">
        <v>20</v>
      </c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</row>
    <row r="116" spans="1:19" ht="13.7" hidden="1" customHeight="1" x14ac:dyDescent="0.25">
      <c r="A116" s="82">
        <v>90</v>
      </c>
      <c r="B116" s="9"/>
      <c r="C116" s="9"/>
      <c r="D116" s="9" t="s">
        <v>7</v>
      </c>
      <c r="E116" s="9"/>
      <c r="F116" s="9" t="s">
        <v>7</v>
      </c>
      <c r="G116" s="9"/>
      <c r="H116" s="9" t="s">
        <v>8</v>
      </c>
      <c r="I116" s="9">
        <f t="shared" si="0"/>
        <v>0</v>
      </c>
      <c r="J116" s="9">
        <f>(C116+60)*G116</f>
        <v>0</v>
      </c>
      <c r="K116" s="9">
        <f>(E116+60)*G116</f>
        <v>0</v>
      </c>
      <c r="L116" s="9"/>
      <c r="M116" s="9"/>
      <c r="N116" s="9"/>
      <c r="O116" s="9"/>
      <c r="P116" s="9"/>
      <c r="Q116" s="10" t="s">
        <v>9</v>
      </c>
      <c r="R116" s="9"/>
    </row>
    <row r="117" spans="1:19" ht="13.7" hidden="1" customHeight="1" x14ac:dyDescent="0.25">
      <c r="A117" s="82">
        <v>91</v>
      </c>
      <c r="B117" s="9"/>
      <c r="C117" s="9"/>
      <c r="D117" s="9" t="s">
        <v>7</v>
      </c>
      <c r="E117" s="9"/>
      <c r="F117" s="9" t="s">
        <v>7</v>
      </c>
      <c r="G117" s="9"/>
      <c r="H117" s="9" t="s">
        <v>8</v>
      </c>
      <c r="I117" s="9">
        <f t="shared" si="0"/>
        <v>0</v>
      </c>
      <c r="J117" s="9">
        <f>(C117+60)*G117</f>
        <v>0</v>
      </c>
      <c r="K117" s="9">
        <f>(E117+60)*G117</f>
        <v>0</v>
      </c>
      <c r="L117" s="9"/>
      <c r="M117" s="9"/>
      <c r="N117" s="9"/>
      <c r="O117" s="9"/>
      <c r="P117" s="9"/>
      <c r="Q117" s="10" t="s">
        <v>9</v>
      </c>
      <c r="R117" s="9"/>
    </row>
    <row r="118" spans="1:19" ht="13.7" hidden="1" customHeight="1" x14ac:dyDescent="0.25">
      <c r="A118" s="82">
        <v>92</v>
      </c>
      <c r="B118" s="9"/>
      <c r="C118" s="9"/>
      <c r="D118" s="9" t="s">
        <v>7</v>
      </c>
      <c r="E118" s="9"/>
      <c r="F118" s="9" t="s">
        <v>7</v>
      </c>
      <c r="G118" s="9"/>
      <c r="H118" s="9" t="s">
        <v>8</v>
      </c>
      <c r="I118" s="9">
        <f t="shared" si="0"/>
        <v>0</v>
      </c>
      <c r="J118" s="9">
        <f>(C118+60)*G118</f>
        <v>0</v>
      </c>
      <c r="K118" s="9">
        <f>(E118+60)*G118</f>
        <v>0</v>
      </c>
      <c r="L118" s="9"/>
      <c r="M118" s="9"/>
      <c r="N118" s="9"/>
      <c r="O118" s="9"/>
      <c r="P118" s="9"/>
      <c r="Q118" s="10" t="s">
        <v>9</v>
      </c>
      <c r="R118" s="9"/>
    </row>
    <row r="119" spans="1:19" ht="15.75" hidden="1" customHeight="1" x14ac:dyDescent="0.25">
      <c r="A119" s="82">
        <v>93</v>
      </c>
      <c r="B119" s="9"/>
      <c r="C119" s="9"/>
      <c r="D119" s="9" t="s">
        <v>7</v>
      </c>
      <c r="E119" s="9"/>
      <c r="F119" s="9" t="s">
        <v>7</v>
      </c>
      <c r="G119" s="9"/>
      <c r="H119" s="9" t="s">
        <v>8</v>
      </c>
      <c r="I119" s="9">
        <f t="shared" si="0"/>
        <v>0</v>
      </c>
      <c r="J119" s="9">
        <f>(C119+60)*G119</f>
        <v>0</v>
      </c>
      <c r="K119" s="9">
        <f>(E119+60)*G119</f>
        <v>0</v>
      </c>
      <c r="L119" s="9"/>
      <c r="M119" s="9"/>
      <c r="N119" s="9"/>
      <c r="O119" s="9"/>
      <c r="P119" s="9"/>
      <c r="Q119" s="10" t="s">
        <v>9</v>
      </c>
      <c r="R119" s="9"/>
    </row>
    <row r="120" spans="1:19" ht="15.75" hidden="1" customHeight="1" x14ac:dyDescent="0.25">
      <c r="A120" s="82">
        <v>94</v>
      </c>
      <c r="B120" s="9"/>
      <c r="C120" s="9"/>
      <c r="D120" s="9" t="s">
        <v>7</v>
      </c>
      <c r="E120" s="9"/>
      <c r="F120" s="9" t="s">
        <v>7</v>
      </c>
      <c r="G120" s="9"/>
      <c r="H120" s="9" t="s">
        <v>8</v>
      </c>
      <c r="I120" s="9">
        <f t="shared" si="0"/>
        <v>0</v>
      </c>
      <c r="J120" s="9">
        <f>(C120+60)*G120</f>
        <v>0</v>
      </c>
      <c r="K120" s="9">
        <f>(E120+60)*G120</f>
        <v>0</v>
      </c>
      <c r="L120" s="9"/>
      <c r="M120" s="9"/>
      <c r="N120" s="9"/>
      <c r="O120" s="9"/>
      <c r="P120" s="9"/>
      <c r="Q120" s="10" t="s">
        <v>9</v>
      </c>
      <c r="R120" s="9"/>
    </row>
    <row r="121" spans="1:19" ht="15.75" customHeight="1" x14ac:dyDescent="0.25">
      <c r="A121" s="2"/>
      <c r="B121" s="20"/>
      <c r="C121" s="43"/>
      <c r="D121" s="43"/>
      <c r="E121" s="44" t="s">
        <v>17</v>
      </c>
      <c r="F121" s="45"/>
      <c r="G121" s="46">
        <f>SUM(I24:I120)</f>
        <v>0</v>
      </c>
      <c r="H121" s="47" t="s">
        <v>11</v>
      </c>
      <c r="I121" s="43"/>
      <c r="J121" s="43"/>
      <c r="K121" s="43"/>
      <c r="L121" s="181" t="s">
        <v>13</v>
      </c>
      <c r="M121" s="43" t="s">
        <v>16</v>
      </c>
      <c r="N121" s="43"/>
      <c r="O121" s="43"/>
      <c r="P121" s="43"/>
      <c r="Q121" s="20"/>
      <c r="R121" s="20"/>
      <c r="S121" s="3"/>
    </row>
    <row r="122" spans="1:19" ht="15.75" customHeight="1" x14ac:dyDescent="0.25">
      <c r="A122" s="2"/>
      <c r="B122" s="20"/>
      <c r="C122" s="43"/>
      <c r="D122" s="43"/>
      <c r="E122" s="44" t="s">
        <v>30</v>
      </c>
      <c r="F122" s="45"/>
      <c r="G122" s="48">
        <f>CEILING(((SUMIF(M24:M120,"22/0,4",J24:J120)+SUMIF(N24:N120,"22/0,4",J24:J120) + SUMIF(O24:O120,"22/0,4",K24:K120)+SUMIF(P24:P120,"22/0,4",K24:K120))/1000),1)</f>
        <v>0</v>
      </c>
      <c r="H122" s="47" t="s">
        <v>12</v>
      </c>
      <c r="I122" s="43"/>
      <c r="J122" s="43"/>
      <c r="K122" s="43"/>
      <c r="L122" s="182"/>
      <c r="M122" s="43"/>
      <c r="N122" s="43"/>
      <c r="O122" s="43"/>
      <c r="P122" s="43"/>
      <c r="Q122" s="20"/>
      <c r="R122" s="20"/>
    </row>
    <row r="123" spans="1:19" ht="15.75" customHeight="1" x14ac:dyDescent="0.25">
      <c r="A123" s="2"/>
      <c r="B123" s="20"/>
      <c r="C123" s="43"/>
      <c r="D123" s="43"/>
      <c r="E123" s="44" t="s">
        <v>31</v>
      </c>
      <c r="F123" s="45"/>
      <c r="G123" s="48">
        <f>CEILING(((SUMIF(M24:M120,"23/0,8",J24:J120)+SUMIF(N24:N120,"23/0,8",J24:J120) + SUMIF(O24:O120,"23/0,8",K24:K120)+SUMIF(P24:P120,"23/0,8",K24:K120))/1000),1)</f>
        <v>0</v>
      </c>
      <c r="H123" s="47" t="s">
        <v>12</v>
      </c>
      <c r="I123" s="43"/>
      <c r="J123" s="43"/>
      <c r="K123" s="43"/>
      <c r="L123" s="182"/>
      <c r="M123" s="180" t="s">
        <v>15</v>
      </c>
      <c r="N123" s="180"/>
      <c r="O123" s="180"/>
      <c r="P123" s="180"/>
      <c r="Q123" s="21"/>
      <c r="R123" s="21"/>
    </row>
    <row r="124" spans="1:19" ht="15.75" customHeight="1" x14ac:dyDescent="0.25">
      <c r="A124" s="2"/>
      <c r="B124" s="20"/>
      <c r="C124" s="43"/>
      <c r="D124" s="43"/>
      <c r="E124" s="44" t="s">
        <v>32</v>
      </c>
      <c r="F124" s="45"/>
      <c r="G124" s="48">
        <f>CEILING(((SUMIF(M24:M120,"23/2",J24:J120)+SUMIF(N24:N120,"23/2",J24:J120) + SUMIF(O24:O120,"23/2",K24:K120)+SUMIF(P24:P120,"23/2",K24:K120))/1000),1)</f>
        <v>0</v>
      </c>
      <c r="H124" s="47" t="s">
        <v>12</v>
      </c>
      <c r="I124" s="43"/>
      <c r="J124" s="43"/>
      <c r="K124" s="43"/>
      <c r="L124" s="182"/>
      <c r="M124" s="180"/>
      <c r="N124" s="180"/>
      <c r="O124" s="180"/>
      <c r="P124" s="180"/>
      <c r="Q124" s="21"/>
      <c r="R124" s="21"/>
    </row>
    <row r="125" spans="1:19" ht="15.75" customHeight="1" x14ac:dyDescent="0.25">
      <c r="A125" s="2"/>
      <c r="B125" s="20"/>
      <c r="C125" s="43"/>
      <c r="D125" s="43"/>
      <c r="E125" s="44" t="s">
        <v>35</v>
      </c>
      <c r="F125" s="45"/>
      <c r="G125" s="48">
        <f>CEILING(((SUMIF(M24:M120,"28/2",J24:J120)+SUMIF(N24:N120,"28/2",J24:J120) + SUMIF(O24:O120,"28/2",K24:K120)+SUMIF(P24:P120,"28/2",K24:K120))/1000),1)</f>
        <v>0</v>
      </c>
      <c r="H125" s="47" t="s">
        <v>12</v>
      </c>
      <c r="I125" s="43"/>
      <c r="J125" s="43"/>
      <c r="K125" s="43"/>
      <c r="L125" s="182"/>
      <c r="M125" s="180"/>
      <c r="N125" s="180"/>
      <c r="O125" s="180"/>
      <c r="P125" s="180"/>
      <c r="Q125" s="21"/>
      <c r="R125" s="21"/>
    </row>
    <row r="126" spans="1:19" ht="15.75" customHeight="1" x14ac:dyDescent="0.25">
      <c r="A126" s="2"/>
      <c r="B126" s="20"/>
      <c r="C126" s="43"/>
      <c r="D126" s="43"/>
      <c r="E126" s="44" t="s">
        <v>33</v>
      </c>
      <c r="F126" s="45"/>
      <c r="G126" s="48">
        <f>CEILING(((SUMIF(M24:M120,"43/2",J24:J120)+SUMIF(N24:N120,"43/2",J24:J120) + SUMIF(O24:O120,"43/2",K24:K120)+SUMIF(P24:P120,"43/2",K24:K120))/1000),1)</f>
        <v>0</v>
      </c>
      <c r="H126" s="47" t="s">
        <v>12</v>
      </c>
      <c r="I126" s="43"/>
      <c r="J126" s="43"/>
      <c r="K126" s="43"/>
      <c r="L126" s="182"/>
      <c r="M126" s="180"/>
      <c r="N126" s="180"/>
      <c r="O126" s="180"/>
      <c r="P126" s="180"/>
      <c r="Q126" s="21"/>
      <c r="R126" s="21"/>
    </row>
    <row r="127" spans="1:19" ht="15.75" customHeight="1" x14ac:dyDescent="0.25">
      <c r="A127" s="2"/>
      <c r="B127" s="22" t="s">
        <v>53</v>
      </c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1:19" ht="15.75" customHeight="1" x14ac:dyDescent="0.25">
      <c r="A128" s="6" t="s">
        <v>6</v>
      </c>
      <c r="B128" s="49" t="s">
        <v>89</v>
      </c>
      <c r="C128" s="23">
        <v>710</v>
      </c>
      <c r="D128" s="23" t="s">
        <v>7</v>
      </c>
      <c r="E128" s="23">
        <v>520</v>
      </c>
      <c r="F128" s="23" t="s">
        <v>7</v>
      </c>
      <c r="G128" s="23">
        <v>35</v>
      </c>
      <c r="H128" s="23" t="s">
        <v>8</v>
      </c>
      <c r="I128" s="23">
        <f>(C128*E128)*G128/1000000</f>
        <v>12.922000000000001</v>
      </c>
      <c r="J128" s="23"/>
      <c r="K128" s="23"/>
      <c r="L128" s="50" t="s">
        <v>19</v>
      </c>
      <c r="M128" s="24" t="s">
        <v>28</v>
      </c>
      <c r="N128" s="23">
        <v>0</v>
      </c>
      <c r="O128" s="23" t="s">
        <v>27</v>
      </c>
      <c r="P128" s="23" t="s">
        <v>27</v>
      </c>
      <c r="Q128" s="50" t="s">
        <v>9</v>
      </c>
      <c r="R128" s="25"/>
      <c r="S128" s="84"/>
    </row>
    <row r="129" spans="1:18" ht="15.75" customHeight="1" x14ac:dyDescent="0.25">
      <c r="A129" s="2"/>
      <c r="B129" s="22" t="s">
        <v>29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1:18" ht="15.75" customHeight="1" x14ac:dyDescent="0.25">
      <c r="A130" s="2"/>
      <c r="B130" s="22" t="s">
        <v>88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1:18" ht="15.75" hidden="1" customHeight="1" thickBot="1" x14ac:dyDescent="0.3">
      <c r="A131" s="2"/>
      <c r="B131" s="133" t="s">
        <v>36</v>
      </c>
      <c r="C131" s="113"/>
      <c r="D131" s="27" t="s">
        <v>37</v>
      </c>
      <c r="E131" s="114" t="s">
        <v>38</v>
      </c>
      <c r="F131" s="115" t="s">
        <v>39</v>
      </c>
      <c r="G131" s="139"/>
      <c r="H131" s="138"/>
      <c r="I131" s="28"/>
      <c r="J131" s="28"/>
      <c r="K131" s="28" t="s">
        <v>40</v>
      </c>
      <c r="L131" s="115" t="s">
        <v>41</v>
      </c>
      <c r="M131" s="116"/>
      <c r="N131" s="116"/>
      <c r="O131" s="116"/>
      <c r="P131" s="117"/>
      <c r="Q131" s="117"/>
    </row>
    <row r="132" spans="1:18" ht="15.75" hidden="1" customHeight="1" x14ac:dyDescent="0.25">
      <c r="A132" s="2"/>
      <c r="B132" s="134" t="str">
        <f>'Orientačný cenník'!B5</f>
        <v>Formátovanie 1-15 ks</v>
      </c>
      <c r="C132" s="118"/>
      <c r="D132" s="119">
        <f>'Orientačný cenník'!C5</f>
        <v>284393</v>
      </c>
      <c r="E132" s="119">
        <f>'Orientačný cenník'!D5</f>
        <v>10</v>
      </c>
      <c r="F132" s="85" t="str">
        <f>'Orientačný cenník'!E5</f>
        <v>ks</v>
      </c>
      <c r="G132" s="140"/>
      <c r="H132" s="86"/>
      <c r="I132" s="35"/>
      <c r="J132" s="35"/>
      <c r="K132" s="36"/>
      <c r="L132" s="130">
        <f t="shared" ref="L132:L151" si="5">E132*K132</f>
        <v>0</v>
      </c>
      <c r="M132" s="120"/>
      <c r="N132" s="120"/>
      <c r="O132" s="120"/>
      <c r="P132" s="121"/>
      <c r="Q132" s="121"/>
    </row>
    <row r="133" spans="1:18" ht="15.75" hidden="1" customHeight="1" x14ac:dyDescent="0.25">
      <c r="A133" s="2"/>
      <c r="B133" s="135" t="str">
        <f>'Orientačný cenník'!B6</f>
        <v>Formátovanie 16 ks a viac</v>
      </c>
      <c r="C133" s="122"/>
      <c r="D133" s="123">
        <f>'Orientačný cenník'!C6</f>
        <v>284394</v>
      </c>
      <c r="E133" s="123">
        <f>'Orientačný cenník'!D6</f>
        <v>9.5</v>
      </c>
      <c r="F133" s="88" t="str">
        <f>'Orientačný cenník'!E6</f>
        <v>ks</v>
      </c>
      <c r="G133" s="141"/>
      <c r="H133" s="89"/>
      <c r="I133" s="29"/>
      <c r="J133" s="29"/>
      <c r="K133" s="5"/>
      <c r="L133" s="131">
        <f t="shared" si="5"/>
        <v>0</v>
      </c>
      <c r="M133" s="124"/>
      <c r="N133" s="124"/>
      <c r="O133" s="124"/>
      <c r="P133" s="125"/>
      <c r="Q133" s="125"/>
    </row>
    <row r="134" spans="1:18" ht="15.75" hidden="1" customHeight="1" x14ac:dyDescent="0.25">
      <c r="A134" s="2"/>
      <c r="B134" s="135" t="str">
        <f>'Orientačný cenník'!B7</f>
        <v>Formátovanie 25 dielcov + z 1 tabule</v>
      </c>
      <c r="C134" s="122"/>
      <c r="D134" s="123">
        <f>'Orientačný cenník'!C7</f>
        <v>284395</v>
      </c>
      <c r="E134" s="123">
        <f>'Orientačný cenník'!D7</f>
        <v>12</v>
      </c>
      <c r="F134" s="88" t="str">
        <f>'Orientačný cenník'!E7</f>
        <v>ks</v>
      </c>
      <c r="G134" s="141"/>
      <c r="H134" s="89"/>
      <c r="I134" s="29"/>
      <c r="J134" s="29"/>
      <c r="K134" s="5"/>
      <c r="L134" s="131">
        <f t="shared" si="5"/>
        <v>0</v>
      </c>
      <c r="M134" s="124"/>
      <c r="N134" s="124"/>
      <c r="O134" s="124"/>
      <c r="P134" s="125"/>
      <c r="Q134" s="125"/>
    </row>
    <row r="135" spans="1:18" ht="15.75" hidden="1" customHeight="1" x14ac:dyDescent="0.25">
      <c r="A135" s="2"/>
      <c r="B135" s="135" t="str">
        <f>'Orientačný cenník'!B8</f>
        <v>Formátovanie vysoký lesk 1-14 ks</v>
      </c>
      <c r="C135" s="122"/>
      <c r="D135" s="123">
        <f>'Orientačný cenník'!C8</f>
        <v>284397</v>
      </c>
      <c r="E135" s="123">
        <f>'Orientačný cenník'!D8</f>
        <v>13.9</v>
      </c>
      <c r="F135" s="88" t="str">
        <f>'Orientačný cenník'!E8</f>
        <v>ks</v>
      </c>
      <c r="G135" s="141"/>
      <c r="H135" s="89"/>
      <c r="I135" s="29"/>
      <c r="J135" s="29"/>
      <c r="K135" s="5"/>
      <c r="L135" s="131">
        <f t="shared" si="5"/>
        <v>0</v>
      </c>
      <c r="M135" s="124"/>
      <c r="N135" s="124"/>
      <c r="O135" s="124"/>
      <c r="P135" s="125"/>
      <c r="Q135" s="125"/>
    </row>
    <row r="136" spans="1:18" ht="15.75" hidden="1" customHeight="1" x14ac:dyDescent="0.25">
      <c r="A136" s="2"/>
      <c r="B136" s="135" t="str">
        <f>'Orientačný cenník'!B9</f>
        <v>Formátovanie vysoký lesk 15 ks a viac</v>
      </c>
      <c r="C136" s="122"/>
      <c r="D136" s="123">
        <f>'Orientačný cenník'!C9</f>
        <v>284398</v>
      </c>
      <c r="E136" s="123">
        <f>'Orientačný cenník'!D9</f>
        <v>13</v>
      </c>
      <c r="F136" s="88" t="str">
        <f>'Orientačný cenník'!E9</f>
        <v>ks</v>
      </c>
      <c r="G136" s="141"/>
      <c r="H136" s="89"/>
      <c r="I136" s="29"/>
      <c r="J136" s="29"/>
      <c r="K136" s="5"/>
      <c r="L136" s="131">
        <f t="shared" si="5"/>
        <v>0</v>
      </c>
      <c r="M136" s="124"/>
      <c r="N136" s="124"/>
      <c r="O136" s="124"/>
      <c r="P136" s="125"/>
      <c r="Q136" s="125"/>
    </row>
    <row r="137" spans="1:18" ht="15.75" hidden="1" customHeight="1" x14ac:dyDescent="0.25">
      <c r="A137" s="2"/>
      <c r="B137" s="135" t="str">
        <f>'Orientačný cenník'!B10</f>
        <v>Drážka na chrbát</v>
      </c>
      <c r="C137" s="122"/>
      <c r="D137" s="123">
        <f>'Orientačný cenník'!C10</f>
        <v>284399</v>
      </c>
      <c r="E137" s="123">
        <f>'Orientačný cenník'!D10</f>
        <v>0.55000000000000004</v>
      </c>
      <c r="F137" s="88" t="str">
        <f>'Orientačný cenník'!E10</f>
        <v>m</v>
      </c>
      <c r="G137" s="141"/>
      <c r="H137" s="89"/>
      <c r="I137" s="29"/>
      <c r="J137" s="29"/>
      <c r="K137" s="5"/>
      <c r="L137" s="131">
        <f t="shared" si="5"/>
        <v>0</v>
      </c>
      <c r="M137" s="124"/>
      <c r="N137" s="124"/>
      <c r="O137" s="124"/>
      <c r="P137" s="125"/>
      <c r="Q137" s="125"/>
    </row>
    <row r="138" spans="1:18" ht="15.75" hidden="1" customHeight="1" x14ac:dyDescent="0.25">
      <c r="A138" s="2"/>
      <c r="B138" s="135" t="str">
        <f>'Orientačný cenník'!B11</f>
        <v>Spoj pracovnej dosky bez spoj. skrutiek</v>
      </c>
      <c r="C138" s="122"/>
      <c r="D138" s="123">
        <f>'Orientačný cenník'!C11</f>
        <v>284400</v>
      </c>
      <c r="E138" s="123">
        <f>'Orientačný cenník'!D11</f>
        <v>12.5</v>
      </c>
      <c r="F138" s="88" t="str">
        <f>'Orientačný cenník'!E11</f>
        <v>ks</v>
      </c>
      <c r="G138" s="141"/>
      <c r="H138" s="89"/>
      <c r="I138" s="29"/>
      <c r="J138" s="29"/>
      <c r="K138" s="5"/>
      <c r="L138" s="131">
        <f t="shared" si="5"/>
        <v>0</v>
      </c>
      <c r="M138" s="124"/>
      <c r="N138" s="124"/>
      <c r="O138" s="124"/>
      <c r="P138" s="125"/>
      <c r="Q138" s="125"/>
    </row>
    <row r="139" spans="1:18" ht="15.75" hidden="1" customHeight="1" x14ac:dyDescent="0.25">
      <c r="A139" s="2"/>
      <c r="B139" s="135" t="str">
        <f>'Orientačný cenník'!B12</f>
        <v>Spoj pracovnej dosky na spoj. skrutky</v>
      </c>
      <c r="C139" s="122"/>
      <c r="D139" s="123">
        <f>'Orientačný cenník'!C12</f>
        <v>284401</v>
      </c>
      <c r="E139" s="123">
        <f>'Orientačný cenník'!D12</f>
        <v>19.2</v>
      </c>
      <c r="F139" s="88" t="str">
        <f>'Orientačný cenník'!E12</f>
        <v>ks</v>
      </c>
      <c r="G139" s="141"/>
      <c r="H139" s="89"/>
      <c r="I139" s="29"/>
      <c r="J139" s="29"/>
      <c r="K139" s="5"/>
      <c r="L139" s="131">
        <f t="shared" si="5"/>
        <v>0</v>
      </c>
      <c r="M139" s="124"/>
      <c r="N139" s="124"/>
      <c r="O139" s="124"/>
      <c r="P139" s="125"/>
      <c r="Q139" s="125"/>
    </row>
    <row r="140" spans="1:18" ht="15.75" hidden="1" customHeight="1" x14ac:dyDescent="0.25">
      <c r="A140" s="2"/>
      <c r="B140" s="135" t="str">
        <f>'Orientačný cenník'!B13</f>
        <v xml:space="preserve">Olepovanie hrany do 23 x 0,5 mm </v>
      </c>
      <c r="C140" s="122"/>
      <c r="D140" s="123">
        <f>'Orientačný cenník'!C13</f>
        <v>284403</v>
      </c>
      <c r="E140" s="123">
        <f>'Orientačný cenník'!D13</f>
        <v>0.45</v>
      </c>
      <c r="F140" s="88" t="str">
        <f>'Orientačný cenník'!E13</f>
        <v>m</v>
      </c>
      <c r="G140" s="141"/>
      <c r="H140" s="89"/>
      <c r="I140" s="29"/>
      <c r="J140" s="29"/>
      <c r="K140" s="5"/>
      <c r="L140" s="131">
        <f t="shared" si="5"/>
        <v>0</v>
      </c>
      <c r="M140" s="124"/>
      <c r="N140" s="124"/>
      <c r="O140" s="124"/>
      <c r="P140" s="125"/>
      <c r="Q140" s="125"/>
    </row>
    <row r="141" spans="1:18" ht="15.75" hidden="1" customHeight="1" x14ac:dyDescent="0.25">
      <c r="A141" s="2"/>
      <c r="B141" s="135" t="str">
        <f>'Orientačný cenník'!B14</f>
        <v xml:space="preserve">Olepovanie hrany do 23 x 1 mm </v>
      </c>
      <c r="C141" s="122"/>
      <c r="D141" s="123">
        <f>'Orientačný cenník'!C14</f>
        <v>284404</v>
      </c>
      <c r="E141" s="123">
        <f>'Orientačný cenník'!D14</f>
        <v>0.55000000000000004</v>
      </c>
      <c r="F141" s="88" t="str">
        <f>'Orientačný cenník'!E14</f>
        <v>m</v>
      </c>
      <c r="G141" s="141"/>
      <c r="H141" s="89"/>
      <c r="I141" s="29"/>
      <c r="J141" s="29"/>
      <c r="K141" s="5"/>
      <c r="L141" s="131">
        <f t="shared" si="5"/>
        <v>0</v>
      </c>
      <c r="M141" s="124"/>
      <c r="N141" s="124"/>
      <c r="O141" s="124"/>
      <c r="P141" s="125"/>
      <c r="Q141" s="125"/>
    </row>
    <row r="142" spans="1:18" ht="15.75" hidden="1" customHeight="1" x14ac:dyDescent="0.25">
      <c r="A142" s="2"/>
      <c r="B142" s="135" t="str">
        <f>'Orientačný cenník'!B15</f>
        <v>Olepovanie hrany do 23 x 2 mm</v>
      </c>
      <c r="C142" s="122"/>
      <c r="D142" s="123">
        <f>'Orientačný cenník'!C15</f>
        <v>284406</v>
      </c>
      <c r="E142" s="123">
        <f>'Orientačný cenník'!D15</f>
        <v>0.66</v>
      </c>
      <c r="F142" s="88" t="str">
        <f>'Orientačný cenník'!E15</f>
        <v>m</v>
      </c>
      <c r="G142" s="141"/>
      <c r="H142" s="89"/>
      <c r="I142" s="29"/>
      <c r="J142" s="29"/>
      <c r="K142" s="5"/>
      <c r="L142" s="131">
        <f t="shared" si="5"/>
        <v>0</v>
      </c>
      <c r="M142" s="124"/>
      <c r="N142" s="124"/>
      <c r="O142" s="124"/>
      <c r="P142" s="125"/>
      <c r="Q142" s="125"/>
    </row>
    <row r="143" spans="1:18" ht="15.75" hidden="1" customHeight="1" x14ac:dyDescent="0.25">
      <c r="A143" s="2"/>
      <c r="B143" s="136" t="str">
        <f>'Orientačný cenník'!B16</f>
        <v>Olepovanie hrany 23-42 x 0,5 mm</v>
      </c>
      <c r="C143" s="87"/>
      <c r="D143" s="100">
        <f>'Orientačný cenník'!C16</f>
        <v>284407</v>
      </c>
      <c r="E143" s="100">
        <f>'Orientačný cenník'!D16</f>
        <v>0.66</v>
      </c>
      <c r="F143" s="88" t="str">
        <f>'Orientačný cenník'!E16</f>
        <v>m</v>
      </c>
      <c r="G143" s="141"/>
      <c r="H143" s="89"/>
      <c r="I143" s="29"/>
      <c r="J143" s="29"/>
      <c r="K143" s="5"/>
      <c r="L143" s="131">
        <f t="shared" si="5"/>
        <v>0</v>
      </c>
      <c r="M143" s="90"/>
      <c r="N143" s="90"/>
      <c r="O143" s="90"/>
      <c r="P143" s="91"/>
      <c r="Q143" s="91"/>
    </row>
    <row r="144" spans="1:18" ht="15.75" hidden="1" customHeight="1" x14ac:dyDescent="0.25">
      <c r="A144" s="2"/>
      <c r="B144" s="136" t="str">
        <f>'Orientačný cenník'!B17</f>
        <v>Olepovanie hrany 23-42 x 1 mm</v>
      </c>
      <c r="C144" s="87"/>
      <c r="D144" s="100">
        <f>'Orientačný cenník'!C17</f>
        <v>284408</v>
      </c>
      <c r="E144" s="100">
        <f>'Orientačný cenník'!D17</f>
        <v>0.76</v>
      </c>
      <c r="F144" s="88" t="str">
        <f>'Orientačný cenník'!E17</f>
        <v>m</v>
      </c>
      <c r="G144" s="141"/>
      <c r="H144" s="89"/>
      <c r="I144" s="29"/>
      <c r="J144" s="29"/>
      <c r="K144" s="5"/>
      <c r="L144" s="131">
        <f t="shared" si="5"/>
        <v>0</v>
      </c>
      <c r="M144" s="90"/>
      <c r="N144" s="90"/>
      <c r="O144" s="90"/>
      <c r="P144" s="91"/>
      <c r="Q144" s="91"/>
    </row>
    <row r="145" spans="1:20" ht="15.75" hidden="1" customHeight="1" x14ac:dyDescent="0.25">
      <c r="A145" s="2"/>
      <c r="B145" s="136" t="str">
        <f>'Orientačný cenník'!B18</f>
        <v>Olepovanie hrany 23-42 x 2 mm</v>
      </c>
      <c r="C145" s="87"/>
      <c r="D145" s="100">
        <f>'Orientačný cenník'!C18</f>
        <v>284409</v>
      </c>
      <c r="E145" s="100">
        <f>'Orientačný cenník'!D18</f>
        <v>0.85</v>
      </c>
      <c r="F145" s="88" t="str">
        <f>'Orientačný cenník'!E18</f>
        <v>m</v>
      </c>
      <c r="G145" s="141"/>
      <c r="H145" s="89"/>
      <c r="I145" s="29"/>
      <c r="J145" s="29"/>
      <c r="K145" s="5"/>
      <c r="L145" s="131">
        <f t="shared" si="5"/>
        <v>0</v>
      </c>
      <c r="M145" s="90"/>
      <c r="N145" s="90"/>
      <c r="O145" s="90"/>
      <c r="P145" s="91"/>
      <c r="Q145" s="91"/>
    </row>
    <row r="146" spans="1:20" ht="15.75" hidden="1" customHeight="1" x14ac:dyDescent="0.25">
      <c r="A146" s="2"/>
      <c r="B146" s="136" t="str">
        <f>'Orientačný cenník'!B19</f>
        <v>Olepovanie abs lesklých hrán 23 x 1 mm</v>
      </c>
      <c r="C146" s="87"/>
      <c r="D146" s="100">
        <f>'Orientačný cenník'!C19</f>
        <v>284410</v>
      </c>
      <c r="E146" s="100">
        <f>'Orientačný cenník'!D19</f>
        <v>0.75</v>
      </c>
      <c r="F146" s="88" t="str">
        <f>'Orientačný cenník'!E19</f>
        <v>m</v>
      </c>
      <c r="G146" s="141"/>
      <c r="H146" s="89"/>
      <c r="I146" s="29"/>
      <c r="J146" s="29"/>
      <c r="K146" s="5"/>
      <c r="L146" s="131">
        <f t="shared" si="5"/>
        <v>0</v>
      </c>
      <c r="M146" s="90"/>
      <c r="N146" s="90"/>
      <c r="O146" s="90"/>
      <c r="P146" s="91"/>
      <c r="Q146" s="91"/>
    </row>
    <row r="147" spans="1:20" ht="15.75" hidden="1" customHeight="1" x14ac:dyDescent="0.25">
      <c r="A147" s="2"/>
      <c r="B147" s="136" t="str">
        <f>'Orientačný cenník'!B20</f>
        <v>Olepovanie abs lesklých hrán 23-42 x 1 mm</v>
      </c>
      <c r="C147" s="87"/>
      <c r="D147" s="100">
        <f>'Orientačný cenník'!C20</f>
        <v>284411</v>
      </c>
      <c r="E147" s="100">
        <f>'Orientačný cenník'!D20</f>
        <v>0.9</v>
      </c>
      <c r="F147" s="88" t="str">
        <f>'Orientačný cenník'!E20</f>
        <v>m</v>
      </c>
      <c r="G147" s="141"/>
      <c r="H147" s="89"/>
      <c r="I147" s="29"/>
      <c r="J147" s="29"/>
      <c r="K147" s="5"/>
      <c r="L147" s="131">
        <f t="shared" si="5"/>
        <v>0</v>
      </c>
      <c r="M147" s="90"/>
      <c r="N147" s="90"/>
      <c r="O147" s="90"/>
      <c r="P147" s="91"/>
      <c r="Q147" s="91"/>
    </row>
    <row r="148" spans="1:20" ht="15.75" hidden="1" customHeight="1" x14ac:dyDescent="0.25">
      <c r="A148" s="2"/>
      <c r="B148" s="136" t="str">
        <f>'Orientačný cenník'!B21</f>
        <v>Duplovaný dielec</v>
      </c>
      <c r="C148" s="122"/>
      <c r="D148" s="123">
        <f>'Orientačný cenník'!C21</f>
        <v>284412</v>
      </c>
      <c r="E148" s="123">
        <f>'Orientačný cenník'!D21</f>
        <v>0</v>
      </c>
      <c r="F148" s="88" t="str">
        <f>'Orientačný cenník'!E21</f>
        <v>ks</v>
      </c>
      <c r="G148" s="141"/>
      <c r="H148" s="89"/>
      <c r="I148" s="29"/>
      <c r="J148" s="29"/>
      <c r="K148" s="5"/>
      <c r="L148" s="131">
        <f t="shared" si="5"/>
        <v>0</v>
      </c>
      <c r="M148" s="124"/>
      <c r="N148" s="124"/>
      <c r="O148" s="124"/>
      <c r="P148" s="125"/>
      <c r="Q148" s="125"/>
    </row>
    <row r="149" spans="1:20" ht="15.75" hidden="1" customHeight="1" x14ac:dyDescent="0.25">
      <c r="A149" s="2"/>
      <c r="B149" s="136" t="str">
        <f>'Orientačný cenník'!B22</f>
        <v>Opracovanie na CNC</v>
      </c>
      <c r="C149" s="122"/>
      <c r="D149" s="123">
        <f>'Orientačný cenník'!C22</f>
        <v>284414</v>
      </c>
      <c r="E149" s="123">
        <f>'Orientačný cenník'!D22</f>
        <v>0</v>
      </c>
      <c r="F149" s="88" t="str">
        <f>'Orientačný cenník'!E22</f>
        <v>hod.</v>
      </c>
      <c r="G149" s="141"/>
      <c r="H149" s="89"/>
      <c r="I149" s="29"/>
      <c r="J149" s="29"/>
      <c r="K149" s="5"/>
      <c r="L149" s="131">
        <f t="shared" si="5"/>
        <v>0</v>
      </c>
      <c r="M149" s="124"/>
      <c r="N149" s="124"/>
      <c r="O149" s="124"/>
      <c r="P149" s="125"/>
      <c r="Q149" s="125"/>
    </row>
    <row r="150" spans="1:20" ht="15.75" hidden="1" customHeight="1" x14ac:dyDescent="0.25">
      <c r="A150" s="2"/>
      <c r="B150" s="136" t="str">
        <f>'Orientačný cenník'!B23</f>
        <v>Balenie zákazky</v>
      </c>
      <c r="C150" s="122"/>
      <c r="D150" s="123">
        <f>'Orientačný cenník'!C23</f>
        <v>278269</v>
      </c>
      <c r="E150" s="123">
        <f>'Orientačný cenník'!D23</f>
        <v>3</v>
      </c>
      <c r="F150" s="88" t="str">
        <f>'Orientačný cenník'!E23</f>
        <v>ks</v>
      </c>
      <c r="G150" s="141"/>
      <c r="H150" s="89"/>
      <c r="I150" s="29"/>
      <c r="J150" s="29"/>
      <c r="K150" s="5"/>
      <c r="L150" s="131">
        <f t="shared" si="5"/>
        <v>0</v>
      </c>
      <c r="M150" s="124"/>
      <c r="N150" s="124"/>
      <c r="O150" s="124"/>
      <c r="P150" s="125"/>
      <c r="Q150" s="125"/>
    </row>
    <row r="151" spans="1:20" ht="15.75" hidden="1" customHeight="1" thickBot="1" x14ac:dyDescent="0.3">
      <c r="A151" s="2"/>
      <c r="B151" s="137" t="str">
        <f>'Orientačný cenník'!B24</f>
        <v>Paleta</v>
      </c>
      <c r="C151" s="126"/>
      <c r="D151" s="127">
        <f>'Orientačný cenník'!C24</f>
        <v>278270</v>
      </c>
      <c r="E151" s="127">
        <f>'Orientačný cenník'!D24</f>
        <v>5</v>
      </c>
      <c r="F151" s="92" t="str">
        <f>'Orientačný cenník'!E24</f>
        <v>ks</v>
      </c>
      <c r="G151" s="142"/>
      <c r="H151" s="93"/>
      <c r="I151" s="30"/>
      <c r="J151" s="30"/>
      <c r="K151" s="32"/>
      <c r="L151" s="132">
        <f t="shared" si="5"/>
        <v>0</v>
      </c>
      <c r="M151" s="128"/>
      <c r="N151" s="128"/>
      <c r="O151" s="128"/>
      <c r="P151" s="129"/>
      <c r="Q151" s="129"/>
    </row>
    <row r="152" spans="1:20" ht="16.5" hidden="1" customHeight="1" thickBot="1" x14ac:dyDescent="0.3">
      <c r="A152" s="2"/>
      <c r="B152" s="14" t="s">
        <v>24</v>
      </c>
      <c r="C152" s="144"/>
      <c r="D152" s="145"/>
      <c r="E152" s="16"/>
      <c r="F152" s="17" t="s">
        <v>25</v>
      </c>
      <c r="G152" s="14"/>
      <c r="H152" s="14"/>
      <c r="I152" s="14"/>
      <c r="J152" s="14"/>
      <c r="K152" s="14"/>
      <c r="L152" s="14"/>
      <c r="M152" s="146">
        <f>SUM(L132:Q151)</f>
        <v>0</v>
      </c>
      <c r="N152" s="147"/>
      <c r="O152" s="17" t="s">
        <v>107</v>
      </c>
      <c r="P152" s="14"/>
      <c r="Q152" s="14"/>
      <c r="R152" s="18">
        <f>C152+M152</f>
        <v>0</v>
      </c>
    </row>
    <row r="153" spans="1:20" ht="30" hidden="1" customHeight="1" thickBot="1" x14ac:dyDescent="0.3">
      <c r="A153" s="2"/>
      <c r="B153" s="11" t="s">
        <v>21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9" t="s">
        <v>26</v>
      </c>
      <c r="P153" s="12"/>
      <c r="Q153" s="12"/>
      <c r="R153" s="143">
        <f>R152*1.2</f>
        <v>0</v>
      </c>
    </row>
    <row r="154" spans="1:20" ht="15.75" customHeight="1" x14ac:dyDescent="0.25">
      <c r="A154" s="2"/>
      <c r="B154" s="178" t="s">
        <v>14</v>
      </c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</row>
    <row r="155" spans="1:20" ht="15.75" customHeight="1" x14ac:dyDescent="0.25">
      <c r="A155" s="2"/>
      <c r="B155" s="179" t="s">
        <v>47</v>
      </c>
      <c r="C155" s="179"/>
      <c r="D155" s="179"/>
      <c r="E155" s="179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</row>
    <row r="156" spans="1:20" s="16" customFormat="1" ht="15.75" x14ac:dyDescent="0.25">
      <c r="A156" s="13"/>
      <c r="S156" s="15"/>
    </row>
    <row r="157" spans="1:20" ht="21.75" customHeight="1" x14ac:dyDescent="0.25">
      <c r="A157" s="2"/>
      <c r="B157" s="61" t="s">
        <v>54</v>
      </c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</row>
    <row r="158" spans="1:20" x14ac:dyDescent="0.25">
      <c r="B158" s="56" t="s">
        <v>109</v>
      </c>
      <c r="C158" s="57"/>
      <c r="D158" s="57"/>
      <c r="O158" s="37"/>
      <c r="R158" s="95" t="s">
        <v>51</v>
      </c>
      <c r="S158" s="37"/>
    </row>
    <row r="159" spans="1:20" ht="15" customHeight="1" x14ac:dyDescent="0.25">
      <c r="B159" s="58" t="s">
        <v>110</v>
      </c>
      <c r="C159" s="57"/>
      <c r="D159" s="57"/>
      <c r="M159" s="148"/>
      <c r="N159" s="148"/>
      <c r="O159" s="148"/>
      <c r="R159" s="58" t="s">
        <v>108</v>
      </c>
      <c r="S159" s="59"/>
      <c r="T159" s="38"/>
    </row>
  </sheetData>
  <sheetProtection selectLockedCells="1" autoFilter="0"/>
  <mergeCells count="37">
    <mergeCell ref="B5:S5"/>
    <mergeCell ref="G7:S7"/>
    <mergeCell ref="O8:S9"/>
    <mergeCell ref="O10:S11"/>
    <mergeCell ref="O12:S14"/>
    <mergeCell ref="G8:N9"/>
    <mergeCell ref="G10:N11"/>
    <mergeCell ref="R18:S19"/>
    <mergeCell ref="B154:S154"/>
    <mergeCell ref="B155:S155"/>
    <mergeCell ref="M123:P126"/>
    <mergeCell ref="R21:R22"/>
    <mergeCell ref="L121:L126"/>
    <mergeCell ref="B23:R23"/>
    <mergeCell ref="B21:B22"/>
    <mergeCell ref="C21:D21"/>
    <mergeCell ref="E21:F21"/>
    <mergeCell ref="G21:H21"/>
    <mergeCell ref="G15:N16"/>
    <mergeCell ref="E11:E12"/>
    <mergeCell ref="B11:B12"/>
    <mergeCell ref="G12:N14"/>
    <mergeCell ref="O15:S16"/>
    <mergeCell ref="B18:C18"/>
    <mergeCell ref="E18:H19"/>
    <mergeCell ref="M18:O18"/>
    <mergeCell ref="B19:C19"/>
    <mergeCell ref="M19:O19"/>
    <mergeCell ref="C152:D152"/>
    <mergeCell ref="M152:N152"/>
    <mergeCell ref="M159:O159"/>
    <mergeCell ref="S21:S22"/>
    <mergeCell ref="G22:H22"/>
    <mergeCell ref="M21:P21"/>
    <mergeCell ref="C22:D22"/>
    <mergeCell ref="E22:F22"/>
    <mergeCell ref="B115:R115"/>
  </mergeCells>
  <dataValidations count="4">
    <dataValidation type="list" allowBlank="1" showInputMessage="1" showErrorMessage="1" sqref="Q24:Q113 Q116:Q120" xr:uid="{00000000-0002-0000-0000-000000000000}">
      <formula1>"x - y,y - x"</formula1>
    </dataValidation>
    <dataValidation type="list" allowBlank="1" showInputMessage="1" showErrorMessage="1" sqref="M24:P113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--,"22/0,4","23/0,6","23/0,7","23/0,8","23/1,3",23/1,23/2,24/2,28/2,42/2,"43/0,6","43/1,3",43/2,"53/0,7",53/1</x12ac:list>
        </mc:Choice>
        <mc:Fallback>
          <formula1>"--,22/0,4,23/0,6,23/0,7,23/0,8,23/1,3,23/1,23/2,24/2,28/2,42/2,43/0,6,43/1,3,43/2,53/0,7,53/1"</formula1>
        </mc:Fallback>
      </mc:AlternateContent>
    </dataValidation>
    <dataValidation type="list" allowBlank="1" showInputMessage="1" showErrorMessage="1" sqref="L24:L113" xr:uid="{00000000-0002-0000-0000-000002000000}">
      <formula1>$AA$7:$AA$24</formula1>
    </dataValidation>
    <dataValidation type="list" allowBlank="1" showInputMessage="1" showErrorMessage="1" sqref="L128" xr:uid="{00000000-0002-0000-0000-000003000000}">
      <formula1>$AA$7:$AA$10</formula1>
    </dataValidation>
  </dataValidations>
  <pageMargins left="0.11811023622047245" right="0.11811023622047245" top="0.15748031496062992" bottom="0.15748031496062992" header="0.31496062992125984" footer="0.17"/>
  <pageSetup paperSize="9" scale="57" fitToHeight="0" orientation="portrait" r:id="rId1"/>
  <headerFooter>
    <oddFooter>&amp;L&amp;F&amp;R&amp;P/&amp;N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políčko 2">
              <controlPr defaultSize="0" autoFill="0" autoLine="0" autoPict="0">
                <anchor moveWithCells="1">
                  <from>
                    <xdr:col>15</xdr:col>
                    <xdr:colOff>161925</xdr:colOff>
                    <xdr:row>17</xdr:row>
                    <xdr:rowOff>19050</xdr:rowOff>
                  </from>
                  <to>
                    <xdr:col>15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políčko 3">
              <controlPr defaultSize="0" autoFill="0" autoLine="0" autoPict="0">
                <anchor moveWithCells="1">
                  <from>
                    <xdr:col>15</xdr:col>
                    <xdr:colOff>161925</xdr:colOff>
                    <xdr:row>18</xdr:row>
                    <xdr:rowOff>0</xdr:rowOff>
                  </from>
                  <to>
                    <xdr:col>15</xdr:col>
                    <xdr:colOff>361950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políčko 4">
              <controlPr defaultSize="0" autoFill="0" autoLine="0" autoPict="0">
                <anchor moveWithCells="1">
                  <from>
                    <xdr:col>3</xdr:col>
                    <xdr:colOff>66675</xdr:colOff>
                    <xdr:row>18</xdr:row>
                    <xdr:rowOff>0</xdr:rowOff>
                  </from>
                  <to>
                    <xdr:col>3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políčko 5">
              <controlPr defaultSize="0" autoFill="0" autoLine="0" autoPict="0">
                <anchor moveWithCells="1">
                  <from>
                    <xdr:col>3</xdr:col>
                    <xdr:colOff>66675</xdr:colOff>
                    <xdr:row>17</xdr:row>
                    <xdr:rowOff>19050</xdr:rowOff>
                  </from>
                  <to>
                    <xdr:col>3</xdr:col>
                    <xdr:colOff>266700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políčko 6">
              <controlPr defaultSize="0" autoFill="0" autoLine="0" autoPict="0">
                <anchor moveWithCells="1">
                  <from>
                    <xdr:col>15</xdr:col>
                    <xdr:colOff>161925</xdr:colOff>
                    <xdr:row>17</xdr:row>
                    <xdr:rowOff>19050</xdr:rowOff>
                  </from>
                  <to>
                    <xdr:col>15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políčko 7">
              <controlPr defaultSize="0" autoFill="0" autoLine="0" autoPict="0">
                <anchor moveWithCells="1">
                  <from>
                    <xdr:col>15</xdr:col>
                    <xdr:colOff>161925</xdr:colOff>
                    <xdr:row>18</xdr:row>
                    <xdr:rowOff>0</xdr:rowOff>
                  </from>
                  <to>
                    <xdr:col>15</xdr:col>
                    <xdr:colOff>361950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políčko 8">
              <controlPr defaultSize="0" autoFill="0" autoLine="0" autoPict="0">
                <anchor moveWithCells="1">
                  <from>
                    <xdr:col>3</xdr:col>
                    <xdr:colOff>66675</xdr:colOff>
                    <xdr:row>18</xdr:row>
                    <xdr:rowOff>0</xdr:rowOff>
                  </from>
                  <to>
                    <xdr:col>3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políčko 9">
              <controlPr defaultSize="0" autoFill="0" autoLine="0" autoPict="0">
                <anchor moveWithCells="1">
                  <from>
                    <xdr:col>3</xdr:col>
                    <xdr:colOff>66675</xdr:colOff>
                    <xdr:row>17</xdr:row>
                    <xdr:rowOff>19050</xdr:rowOff>
                  </from>
                  <to>
                    <xdr:col>3</xdr:col>
                    <xdr:colOff>266700</xdr:colOff>
                    <xdr:row>17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CCFF"/>
  </sheetPr>
  <dimension ref="B2:E32"/>
  <sheetViews>
    <sheetView showGridLines="0" view="pageBreakPreview" zoomScale="85" zoomScaleNormal="100" zoomScaleSheetLayoutView="85" workbookViewId="0">
      <selection activeCell="G9" sqref="G9"/>
    </sheetView>
  </sheetViews>
  <sheetFormatPr defaultRowHeight="15" x14ac:dyDescent="0.25"/>
  <cols>
    <col min="1" max="1" width="2.28515625" customWidth="1"/>
    <col min="2" max="2" width="42.7109375" customWidth="1"/>
    <col min="3" max="3" width="10.5703125" customWidth="1"/>
    <col min="4" max="4" width="25.5703125" customWidth="1"/>
    <col min="5" max="5" width="11.7109375" customWidth="1"/>
    <col min="6" max="6" width="4.140625" customWidth="1"/>
  </cols>
  <sheetData>
    <row r="2" spans="2:5" ht="55.5" customHeight="1" x14ac:dyDescent="0.4">
      <c r="B2" s="205" t="s">
        <v>50</v>
      </c>
      <c r="C2" s="205"/>
      <c r="D2" s="205"/>
      <c r="E2" s="205"/>
    </row>
    <row r="3" spans="2:5" ht="15.75" thickBot="1" x14ac:dyDescent="0.3"/>
    <row r="4" spans="2:5" ht="15.75" thickBot="1" x14ac:dyDescent="0.3">
      <c r="B4" s="101" t="s">
        <v>36</v>
      </c>
      <c r="C4" s="96" t="s">
        <v>37</v>
      </c>
      <c r="D4" s="97" t="s">
        <v>38</v>
      </c>
      <c r="E4" s="112" t="s">
        <v>39</v>
      </c>
    </row>
    <row r="5" spans="2:5" x14ac:dyDescent="0.25">
      <c r="B5" s="98" t="s">
        <v>58</v>
      </c>
      <c r="C5" s="110">
        <v>284393</v>
      </c>
      <c r="D5" s="106">
        <v>10</v>
      </c>
      <c r="E5" s="103" t="s">
        <v>8</v>
      </c>
    </row>
    <row r="6" spans="2:5" x14ac:dyDescent="0.25">
      <c r="B6" s="99" t="s">
        <v>59</v>
      </c>
      <c r="C6" s="108">
        <v>284394</v>
      </c>
      <c r="D6" s="107">
        <v>9.5</v>
      </c>
      <c r="E6" s="104" t="s">
        <v>8</v>
      </c>
    </row>
    <row r="7" spans="2:5" x14ac:dyDescent="0.25">
      <c r="B7" s="99" t="s">
        <v>93</v>
      </c>
      <c r="C7" s="108">
        <v>284395</v>
      </c>
      <c r="D7" s="107">
        <v>12</v>
      </c>
      <c r="E7" s="104" t="s">
        <v>8</v>
      </c>
    </row>
    <row r="8" spans="2:5" x14ac:dyDescent="0.25">
      <c r="B8" s="99" t="s">
        <v>42</v>
      </c>
      <c r="C8" s="108">
        <v>284397</v>
      </c>
      <c r="D8" s="107">
        <v>13.9</v>
      </c>
      <c r="E8" s="104" t="s">
        <v>8</v>
      </c>
    </row>
    <row r="9" spans="2:5" x14ac:dyDescent="0.25">
      <c r="B9" s="99" t="s">
        <v>43</v>
      </c>
      <c r="C9" s="108">
        <v>284398</v>
      </c>
      <c r="D9" s="107">
        <v>13</v>
      </c>
      <c r="E9" s="104" t="s">
        <v>8</v>
      </c>
    </row>
    <row r="10" spans="2:5" x14ac:dyDescent="0.25">
      <c r="B10" s="99" t="s">
        <v>94</v>
      </c>
      <c r="C10" s="108">
        <v>284399</v>
      </c>
      <c r="D10" s="107">
        <v>0.55000000000000004</v>
      </c>
      <c r="E10" s="104" t="s">
        <v>12</v>
      </c>
    </row>
    <row r="11" spans="2:5" x14ac:dyDescent="0.25">
      <c r="B11" s="99" t="s">
        <v>95</v>
      </c>
      <c r="C11" s="108">
        <v>284400</v>
      </c>
      <c r="D11" s="107">
        <v>12.5</v>
      </c>
      <c r="E11" s="104" t="s">
        <v>8</v>
      </c>
    </row>
    <row r="12" spans="2:5" x14ac:dyDescent="0.25">
      <c r="B12" s="99" t="s">
        <v>106</v>
      </c>
      <c r="C12" s="108">
        <v>284401</v>
      </c>
      <c r="D12" s="107">
        <v>19.2</v>
      </c>
      <c r="E12" s="104" t="s">
        <v>8</v>
      </c>
    </row>
    <row r="13" spans="2:5" x14ac:dyDescent="0.25">
      <c r="B13" s="99" t="s">
        <v>105</v>
      </c>
      <c r="C13" s="108">
        <v>284403</v>
      </c>
      <c r="D13" s="107">
        <v>0.45</v>
      </c>
      <c r="E13" s="104" t="s">
        <v>12</v>
      </c>
    </row>
    <row r="14" spans="2:5" x14ac:dyDescent="0.25">
      <c r="B14" s="99" t="s">
        <v>104</v>
      </c>
      <c r="C14" s="108">
        <v>284404</v>
      </c>
      <c r="D14" s="107">
        <v>0.55000000000000004</v>
      </c>
      <c r="E14" s="104" t="s">
        <v>12</v>
      </c>
    </row>
    <row r="15" spans="2:5" x14ac:dyDescent="0.25">
      <c r="B15" s="99" t="s">
        <v>103</v>
      </c>
      <c r="C15" s="108">
        <v>284406</v>
      </c>
      <c r="D15" s="107">
        <v>0.66</v>
      </c>
      <c r="E15" s="104" t="s">
        <v>12</v>
      </c>
    </row>
    <row r="16" spans="2:5" x14ac:dyDescent="0.25">
      <c r="B16" s="99" t="s">
        <v>102</v>
      </c>
      <c r="C16" s="108">
        <v>284407</v>
      </c>
      <c r="D16" s="107">
        <v>0.66</v>
      </c>
      <c r="E16" s="104" t="s">
        <v>12</v>
      </c>
    </row>
    <row r="17" spans="2:5" x14ac:dyDescent="0.25">
      <c r="B17" s="99" t="s">
        <v>101</v>
      </c>
      <c r="C17" s="108">
        <v>284408</v>
      </c>
      <c r="D17" s="107">
        <v>0.76</v>
      </c>
      <c r="E17" s="104" t="s">
        <v>12</v>
      </c>
    </row>
    <row r="18" spans="2:5" x14ac:dyDescent="0.25">
      <c r="B18" s="99" t="s">
        <v>100</v>
      </c>
      <c r="C18" s="108">
        <v>284409</v>
      </c>
      <c r="D18" s="107">
        <v>0.85</v>
      </c>
      <c r="E18" s="104" t="s">
        <v>12</v>
      </c>
    </row>
    <row r="19" spans="2:5" x14ac:dyDescent="0.25">
      <c r="B19" s="99" t="s">
        <v>99</v>
      </c>
      <c r="C19" s="108">
        <v>284410</v>
      </c>
      <c r="D19" s="107">
        <v>0.75</v>
      </c>
      <c r="E19" s="104" t="s">
        <v>12</v>
      </c>
    </row>
    <row r="20" spans="2:5" x14ac:dyDescent="0.25">
      <c r="B20" s="99" t="s">
        <v>98</v>
      </c>
      <c r="C20" s="108">
        <v>284411</v>
      </c>
      <c r="D20" s="107">
        <v>0.9</v>
      </c>
      <c r="E20" s="104" t="s">
        <v>12</v>
      </c>
    </row>
    <row r="21" spans="2:5" x14ac:dyDescent="0.25">
      <c r="B21" s="99" t="s">
        <v>96</v>
      </c>
      <c r="C21" s="108">
        <v>284412</v>
      </c>
      <c r="D21" s="108"/>
      <c r="E21" s="104" t="s">
        <v>8</v>
      </c>
    </row>
    <row r="22" spans="2:5" x14ac:dyDescent="0.25">
      <c r="B22" s="99" t="s">
        <v>44</v>
      </c>
      <c r="C22" s="108">
        <v>284414</v>
      </c>
      <c r="D22" s="108"/>
      <c r="E22" s="104" t="s">
        <v>97</v>
      </c>
    </row>
    <row r="23" spans="2:5" x14ac:dyDescent="0.25">
      <c r="B23" s="99" t="s">
        <v>45</v>
      </c>
      <c r="C23" s="108">
        <v>278269</v>
      </c>
      <c r="D23" s="107">
        <v>3</v>
      </c>
      <c r="E23" s="104" t="s">
        <v>8</v>
      </c>
    </row>
    <row r="24" spans="2:5" ht="15.75" thickBot="1" x14ac:dyDescent="0.3">
      <c r="B24" s="102" t="s">
        <v>46</v>
      </c>
      <c r="C24" s="111">
        <v>278270</v>
      </c>
      <c r="D24" s="109">
        <v>5</v>
      </c>
      <c r="E24" s="105" t="s">
        <v>8</v>
      </c>
    </row>
    <row r="25" spans="2:5" x14ac:dyDescent="0.25">
      <c r="B25" s="26"/>
      <c r="C25" s="22"/>
      <c r="D25" s="22"/>
      <c r="E25" s="22"/>
    </row>
    <row r="26" spans="2:5" x14ac:dyDescent="0.25">
      <c r="B26" s="203" t="s">
        <v>14</v>
      </c>
      <c r="C26" s="203"/>
      <c r="D26" s="203"/>
      <c r="E26" s="203"/>
    </row>
    <row r="27" spans="2:5" x14ac:dyDescent="0.25">
      <c r="B27" s="204" t="s">
        <v>56</v>
      </c>
      <c r="C27" s="204"/>
      <c r="D27" s="204"/>
      <c r="E27" s="204"/>
    </row>
    <row r="32" spans="2:5" x14ac:dyDescent="0.25">
      <c r="E32" s="94" t="s">
        <v>90</v>
      </c>
    </row>
  </sheetData>
  <mergeCells count="3">
    <mergeCell ref="B26:E26"/>
    <mergeCell ref="B27:E27"/>
    <mergeCell ref="B2:E2"/>
  </mergeCells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Objednávkový formulár - TT</vt:lpstr>
      <vt:lpstr>Orientačný cenník</vt:lpstr>
      <vt:lpstr>'Objednávkový formulár - TT'!Oblasť_tlače</vt:lpstr>
      <vt:lpstr>'Orientačný cenník'!Oblasť_tlače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Démos trade</dc:creator>
  <cp:lastModifiedBy>Kočvarová Renáta</cp:lastModifiedBy>
  <cp:lastPrinted>2015-12-18T08:13:54Z</cp:lastPrinted>
  <dcterms:created xsi:type="dcterms:W3CDTF">2014-10-29T12:31:53Z</dcterms:created>
  <dcterms:modified xsi:type="dcterms:W3CDTF">2019-06-17T11:10:17Z</dcterms:modified>
</cp:coreProperties>
</file>